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/>
  <mc:AlternateContent xmlns:mc="http://schemas.openxmlformats.org/markup-compatibility/2006">
    <mc:Choice Requires="x15">
      <x15ac:absPath xmlns:x15ac="http://schemas.microsoft.com/office/spreadsheetml/2010/11/ac" url="/Users/Donis/Dropbox/"/>
    </mc:Choice>
  </mc:AlternateContent>
  <bookViews>
    <workbookView xWindow="17100" yWindow="2540" windowWidth="33720" windowHeight="25540" tabRatio="500"/>
  </bookViews>
  <sheets>
    <sheet name="통합" sheetId="1" r:id="rId1"/>
    <sheet name="KRW" sheetId="6" r:id="rId2"/>
    <sheet name="BTC" sheetId="2" r:id="rId3"/>
    <sheet name="ETH" sheetId="3" r:id="rId4"/>
    <sheet name="ETC" sheetId="4" r:id="rId5"/>
    <sheet name="XRP" sheetId="5" r:id="rId6"/>
  </sheets>
  <definedNames>
    <definedName name="_xlnm._FilterDatabase" localSheetId="0" hidden="1">통합!$B$15:$J$414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L5" i="5"/>
  <c r="K5" i="5"/>
  <c r="L4" i="5"/>
  <c r="K4" i="5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5" i="4"/>
  <c r="K5" i="4"/>
  <c r="L4" i="4"/>
  <c r="K4" i="4"/>
  <c r="K222" i="3"/>
  <c r="K223" i="3"/>
  <c r="K224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4" i="3"/>
  <c r="L5" i="3"/>
  <c r="K4" i="3"/>
  <c r="K5" i="3"/>
  <c r="L32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3" i="2"/>
  <c r="L34" i="2"/>
  <c r="L35" i="2"/>
  <c r="L36" i="2"/>
  <c r="L37" i="2"/>
  <c r="L38" i="2"/>
  <c r="L39" i="2"/>
  <c r="L40" i="2"/>
  <c r="L41" i="2"/>
  <c r="L42" i="2"/>
  <c r="L5" i="2"/>
  <c r="L4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5" i="2"/>
  <c r="K4" i="2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5" i="6"/>
  <c r="K4" i="6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G10" i="1"/>
  <c r="G9" i="1"/>
  <c r="G3" i="1"/>
  <c r="K3" i="1"/>
  <c r="G4" i="1"/>
  <c r="K4" i="1"/>
  <c r="G5" i="1"/>
  <c r="K5" i="1"/>
  <c r="G6" i="1"/>
  <c r="K6" i="1"/>
  <c r="G7" i="1"/>
  <c r="K7" i="1"/>
  <c r="G8" i="1"/>
  <c r="K8" i="1"/>
  <c r="K9" i="1"/>
  <c r="K10" i="1"/>
</calcChain>
</file>

<file path=xl/sharedStrings.xml><?xml version="1.0" encoding="utf-8"?>
<sst xmlns="http://schemas.openxmlformats.org/spreadsheetml/2006/main" count="2883" uniqueCount="240">
  <si>
    <t>수량</t>
    <phoneticPr fontId="1" type="noConversion"/>
  </si>
  <si>
    <t>단가</t>
    <phoneticPr fontId="1" type="noConversion"/>
  </si>
  <si>
    <t>암호화폐</t>
    <phoneticPr fontId="1" type="noConversion"/>
  </si>
  <si>
    <t>수수료</t>
  </si>
  <si>
    <t>매수/매도</t>
    <phoneticPr fontId="1" type="noConversion"/>
  </si>
  <si>
    <t>매수</t>
    <phoneticPr fontId="1" type="noConversion"/>
  </si>
  <si>
    <t>매도</t>
    <phoneticPr fontId="1" type="noConversion"/>
  </si>
  <si>
    <t>날짜</t>
    <phoneticPr fontId="1" type="noConversion"/>
  </si>
  <si>
    <t>XRP</t>
  </si>
  <si>
    <t>XRP</t>
    <phoneticPr fontId="1" type="noConversion"/>
  </si>
  <si>
    <t>합계</t>
    <phoneticPr fontId="1" type="noConversion"/>
  </si>
  <si>
    <t>공매도</t>
    <phoneticPr fontId="1" type="noConversion"/>
  </si>
  <si>
    <t>ETH</t>
  </si>
  <si>
    <t>ETH</t>
    <phoneticPr fontId="1" type="noConversion"/>
  </si>
  <si>
    <t>공매도 청산 매수</t>
    <phoneticPr fontId="1" type="noConversion"/>
  </si>
  <si>
    <t>KRW수수료</t>
    <phoneticPr fontId="1" type="noConversion"/>
  </si>
  <si>
    <t>XRP수수료</t>
    <phoneticPr fontId="1" type="noConversion"/>
  </si>
  <si>
    <t>ETH수수료</t>
    <phoneticPr fontId="1" type="noConversion"/>
  </si>
  <si>
    <t>시간</t>
  </si>
  <si>
    <t>코인</t>
  </si>
  <si>
    <t>거래/입출금</t>
  </si>
  <si>
    <t>주문 및 체결</t>
  </si>
  <si>
    <t>체결량/변동량</t>
  </si>
  <si>
    <t>체결가/현재가</t>
  </si>
  <si>
    <t>KRW변동</t>
  </si>
  <si>
    <t>순손익금</t>
  </si>
  <si>
    <t>마진거래</t>
  </si>
  <si>
    <t>지정가 신규 매도</t>
  </si>
  <si>
    <t>일반거래</t>
  </si>
  <si>
    <t>지정가 매도</t>
  </si>
  <si>
    <t>지정가 매수</t>
  </si>
  <si>
    <t>지정가 신규 매수</t>
  </si>
  <si>
    <t>KRW</t>
  </si>
  <si>
    <t>출금</t>
  </si>
  <si>
    <t>ETC</t>
  </si>
  <si>
    <t>입금</t>
  </si>
  <si>
    <t>BTC</t>
  </si>
  <si>
    <t>KRW 잔고</t>
    <phoneticPr fontId="1" type="noConversion"/>
  </si>
  <si>
    <r>
      <t>15</t>
    </r>
    <r>
      <rPr>
        <sz val="12"/>
        <color rgb="FF999999"/>
        <rFont val="NanumGothic"/>
        <family val="3"/>
        <charset val="129"/>
      </rPr>
      <t>XRP</t>
    </r>
  </si>
  <si>
    <r>
      <t>10.1916</t>
    </r>
    <r>
      <rPr>
        <sz val="12"/>
        <color rgb="FF999999"/>
        <rFont val="NanumGothic"/>
        <family val="3"/>
        <charset val="129"/>
      </rPr>
      <t>XRP</t>
    </r>
  </si>
  <si>
    <r>
      <t>27.6789</t>
    </r>
    <r>
      <rPr>
        <sz val="12"/>
        <color rgb="FF999999"/>
        <rFont val="NanumGothic"/>
        <family val="3"/>
        <charset val="129"/>
      </rPr>
      <t>XRP</t>
    </r>
  </si>
  <si>
    <r>
      <t>0</t>
    </r>
    <r>
      <rPr>
        <sz val="12"/>
        <color rgb="FF999999"/>
        <rFont val="NanumGothic"/>
        <family val="3"/>
        <charset val="129"/>
      </rPr>
      <t>KRW</t>
    </r>
  </si>
  <si>
    <r>
      <t>12</t>
    </r>
    <r>
      <rPr>
        <sz val="12"/>
        <color rgb="FF999999"/>
        <rFont val="NanumGothic"/>
        <family val="3"/>
        <charset val="129"/>
      </rPr>
      <t>XRP</t>
    </r>
  </si>
  <si>
    <r>
      <t>30</t>
    </r>
    <r>
      <rPr>
        <sz val="12"/>
        <color rgb="FF999999"/>
        <rFont val="NanumGothic"/>
        <family val="3"/>
        <charset val="129"/>
      </rPr>
      <t>XRP</t>
    </r>
  </si>
  <si>
    <r>
      <t>1.2358</t>
    </r>
    <r>
      <rPr>
        <sz val="12"/>
        <color rgb="FF999999"/>
        <rFont val="NanumGothic"/>
        <family val="3"/>
        <charset val="129"/>
      </rPr>
      <t>XRP</t>
    </r>
  </si>
  <si>
    <r>
      <t>15.7705</t>
    </r>
    <r>
      <rPr>
        <sz val="12"/>
        <color rgb="FF999999"/>
        <rFont val="NanumGothic"/>
        <family val="3"/>
        <charset val="129"/>
      </rPr>
      <t>XRP</t>
    </r>
  </si>
  <si>
    <r>
      <t>5.3887</t>
    </r>
    <r>
      <rPr>
        <sz val="12"/>
        <color rgb="FF999999"/>
        <rFont val="NanumGothic"/>
        <family val="3"/>
        <charset val="129"/>
      </rPr>
      <t>XRP</t>
    </r>
  </si>
  <si>
    <r>
      <t>0.1856</t>
    </r>
    <r>
      <rPr>
        <sz val="12"/>
        <color rgb="FF999999"/>
        <rFont val="NanumGothic"/>
        <family val="3"/>
        <charset val="129"/>
      </rPr>
      <t>XRP</t>
    </r>
  </si>
  <si>
    <r>
      <t>0.8047</t>
    </r>
    <r>
      <rPr>
        <sz val="12"/>
        <color rgb="FF999999"/>
        <rFont val="NanumGothic"/>
        <family val="3"/>
        <charset val="129"/>
      </rPr>
      <t>XRP</t>
    </r>
  </si>
  <si>
    <r>
      <t>11.6847</t>
    </r>
    <r>
      <rPr>
        <sz val="12"/>
        <color rgb="FF999999"/>
        <rFont val="NanumGothic"/>
        <family val="3"/>
        <charset val="129"/>
      </rPr>
      <t>XRP</t>
    </r>
  </si>
  <si>
    <r>
      <t>3.4868</t>
    </r>
    <r>
      <rPr>
        <sz val="12"/>
        <color rgb="FF999999"/>
        <rFont val="NanumGothic"/>
        <family val="3"/>
        <charset val="129"/>
      </rPr>
      <t>XRP</t>
    </r>
  </si>
  <si>
    <r>
      <t>335</t>
    </r>
    <r>
      <rPr>
        <sz val="12"/>
        <color rgb="FF999999"/>
        <rFont val="NanumGothic"/>
        <family val="3"/>
        <charset val="129"/>
      </rPr>
      <t>KRW</t>
    </r>
  </si>
  <si>
    <r>
      <t>3,725</t>
    </r>
    <r>
      <rPr>
        <sz val="12"/>
        <color rgb="FF999999"/>
        <rFont val="NanumGothic"/>
        <family val="3"/>
        <charset val="129"/>
      </rPr>
      <t>KRW</t>
    </r>
  </si>
  <si>
    <r>
      <t>355</t>
    </r>
    <r>
      <rPr>
        <sz val="12"/>
        <color rgb="FF999999"/>
        <rFont val="NanumGothic"/>
        <family val="3"/>
        <charset val="129"/>
      </rPr>
      <t>KRW</t>
    </r>
  </si>
  <si>
    <r>
      <t>1,870</t>
    </r>
    <r>
      <rPr>
        <sz val="12"/>
        <color rgb="FF999999"/>
        <rFont val="NanumGothic"/>
        <family val="3"/>
        <charset val="129"/>
      </rPr>
      <t>KRW</t>
    </r>
  </si>
  <si>
    <r>
      <t>379</t>
    </r>
    <r>
      <rPr>
        <sz val="12"/>
        <color rgb="FF999999"/>
        <rFont val="NanumGothic"/>
        <family val="3"/>
        <charset val="129"/>
      </rPr>
      <t>KRW</t>
    </r>
  </si>
  <si>
    <r>
      <t>12</t>
    </r>
    <r>
      <rPr>
        <sz val="12"/>
        <color rgb="FF999999"/>
        <rFont val="NanumGothic"/>
        <family val="3"/>
        <charset val="129"/>
      </rPr>
      <t>KRW</t>
    </r>
  </si>
  <si>
    <r>
      <t>6,852</t>
    </r>
    <r>
      <rPr>
        <sz val="12"/>
        <color rgb="FF999999"/>
        <rFont val="NanumGothic"/>
        <family val="3"/>
        <charset val="129"/>
      </rPr>
      <t>KRW</t>
    </r>
  </si>
  <si>
    <r>
      <t>545</t>
    </r>
    <r>
      <rPr>
        <sz val="12"/>
        <color rgb="FF999999"/>
        <rFont val="NanumGothic"/>
        <family val="3"/>
        <charset val="129"/>
      </rPr>
      <t>KRW</t>
    </r>
  </si>
  <si>
    <r>
      <t>1</t>
    </r>
    <r>
      <rPr>
        <sz val="12"/>
        <color rgb="FF999999"/>
        <rFont val="NanumGothic"/>
        <family val="3"/>
        <charset val="129"/>
      </rPr>
      <t>KRW</t>
    </r>
  </si>
  <si>
    <r>
      <t>1,326</t>
    </r>
    <r>
      <rPr>
        <sz val="12"/>
        <color rgb="FF999999"/>
        <rFont val="NanumGothic"/>
        <family val="3"/>
        <charset val="129"/>
      </rPr>
      <t>KRW</t>
    </r>
  </si>
  <si>
    <r>
      <t>744</t>
    </r>
    <r>
      <rPr>
        <sz val="12"/>
        <color rgb="FF999999"/>
        <rFont val="NanumGothic"/>
        <family val="3"/>
        <charset val="129"/>
      </rPr>
      <t>KRW</t>
    </r>
  </si>
  <si>
    <r>
      <t>4,003</t>
    </r>
    <r>
      <rPr>
        <sz val="12"/>
        <color rgb="FF999999"/>
        <rFont val="NanumGothic"/>
        <family val="3"/>
        <charset val="129"/>
      </rPr>
      <t>KRW</t>
    </r>
  </si>
  <si>
    <r>
      <t>1,518</t>
    </r>
    <r>
      <rPr>
        <sz val="12"/>
        <color rgb="FF999999"/>
        <rFont val="NanumGothic"/>
        <family val="3"/>
        <charset val="129"/>
      </rPr>
      <t>KRW</t>
    </r>
  </si>
  <si>
    <r>
      <t>1,116</t>
    </r>
    <r>
      <rPr>
        <sz val="12"/>
        <color rgb="FF999999"/>
        <rFont val="NanumGothic"/>
        <family val="3"/>
        <charset val="129"/>
      </rPr>
      <t>KRW</t>
    </r>
  </si>
  <si>
    <r>
      <t>3,466</t>
    </r>
    <r>
      <rPr>
        <sz val="12"/>
        <color rgb="FF999999"/>
        <rFont val="NanumGothic"/>
        <family val="3"/>
        <charset val="129"/>
      </rPr>
      <t>KRW</t>
    </r>
  </si>
  <si>
    <r>
      <t>1,000 </t>
    </r>
    <r>
      <rPr>
        <sz val="12"/>
        <color rgb="FF999999"/>
        <rFont val="NanumGothic"/>
        <family val="3"/>
        <charset val="129"/>
      </rPr>
      <t>KRW</t>
    </r>
  </si>
  <si>
    <r>
      <t>0.0016</t>
    </r>
    <r>
      <rPr>
        <sz val="12"/>
        <color rgb="FF999999"/>
        <rFont val="NanumGothic"/>
        <family val="3"/>
        <charset val="129"/>
      </rPr>
      <t>BTC</t>
    </r>
  </si>
  <si>
    <r>
      <t>0.0005</t>
    </r>
    <r>
      <rPr>
        <sz val="12"/>
        <color rgb="FF999999"/>
        <rFont val="NanumGothic"/>
        <family val="3"/>
        <charset val="129"/>
      </rPr>
      <t>BTC</t>
    </r>
  </si>
  <si>
    <r>
      <t>0</t>
    </r>
    <r>
      <rPr>
        <sz val="12"/>
        <color rgb="FF999999"/>
        <rFont val="NanumGothic"/>
        <family val="3"/>
        <charset val="129"/>
      </rPr>
      <t>BTC</t>
    </r>
  </si>
  <si>
    <r>
      <t>11.0126</t>
    </r>
    <r>
      <rPr>
        <sz val="12"/>
        <color rgb="FF999999"/>
        <rFont val="NanumGothic"/>
        <family val="3"/>
        <charset val="129"/>
      </rPr>
      <t>XRP</t>
    </r>
  </si>
  <si>
    <r>
      <t>7,406</t>
    </r>
    <r>
      <rPr>
        <sz val="12"/>
        <color rgb="FF999999"/>
        <rFont val="NanumGothic"/>
        <family val="3"/>
        <charset val="129"/>
      </rPr>
      <t>KRW</t>
    </r>
  </si>
  <si>
    <r>
      <t>2.8271</t>
    </r>
    <r>
      <rPr>
        <sz val="12"/>
        <color rgb="FF999999"/>
        <rFont val="NanumGothic"/>
        <family val="3"/>
        <charset val="129"/>
      </rPr>
      <t>XRP</t>
    </r>
  </si>
  <si>
    <r>
      <t>0.8789</t>
    </r>
    <r>
      <rPr>
        <sz val="12"/>
        <color rgb="FF999999"/>
        <rFont val="NanumGothic"/>
        <family val="3"/>
        <charset val="129"/>
      </rPr>
      <t>XRP</t>
    </r>
  </si>
  <si>
    <r>
      <t>20.3887</t>
    </r>
    <r>
      <rPr>
        <sz val="12"/>
        <color rgb="FF999999"/>
        <rFont val="NanumGothic"/>
        <family val="3"/>
        <charset val="129"/>
      </rPr>
      <t>XRP</t>
    </r>
  </si>
  <si>
    <r>
      <t>11,082</t>
    </r>
    <r>
      <rPr>
        <sz val="12"/>
        <color rgb="FF999999"/>
        <rFont val="NanumGothic"/>
        <family val="3"/>
        <charset val="129"/>
      </rPr>
      <t>KRW</t>
    </r>
  </si>
  <si>
    <r>
      <t>0.0266</t>
    </r>
    <r>
      <rPr>
        <sz val="12"/>
        <color rgb="FF999999"/>
        <rFont val="NanumGothic"/>
        <family val="3"/>
        <charset val="129"/>
      </rPr>
      <t>ETH</t>
    </r>
  </si>
  <si>
    <r>
      <t>2,687</t>
    </r>
    <r>
      <rPr>
        <sz val="12"/>
        <color rgb="FF999999"/>
        <rFont val="NanumGothic"/>
        <family val="3"/>
        <charset val="129"/>
      </rPr>
      <t>KRW</t>
    </r>
  </si>
  <si>
    <r>
      <t>6,673</t>
    </r>
    <r>
      <rPr>
        <sz val="12"/>
        <color rgb="FF999999"/>
        <rFont val="NanumGothic"/>
        <family val="3"/>
        <charset val="129"/>
      </rPr>
      <t>KRW</t>
    </r>
  </si>
  <si>
    <r>
      <t>46</t>
    </r>
    <r>
      <rPr>
        <sz val="12"/>
        <color rgb="FF999999"/>
        <rFont val="NanumGothic"/>
        <family val="3"/>
        <charset val="129"/>
      </rPr>
      <t>KRW</t>
    </r>
  </si>
  <si>
    <r>
      <t>1,717</t>
    </r>
    <r>
      <rPr>
        <sz val="12"/>
        <color rgb="FF999999"/>
        <rFont val="NanumGothic"/>
        <family val="3"/>
        <charset val="129"/>
      </rPr>
      <t>KRW</t>
    </r>
  </si>
  <si>
    <r>
      <t>8.0848</t>
    </r>
    <r>
      <rPr>
        <sz val="12"/>
        <color rgb="FF999999"/>
        <rFont val="NanumGothic"/>
        <family val="3"/>
        <charset val="129"/>
      </rPr>
      <t>XRP</t>
    </r>
  </si>
  <si>
    <r>
      <t>4.5049</t>
    </r>
    <r>
      <rPr>
        <sz val="12"/>
        <color rgb="FF999999"/>
        <rFont val="NanumGothic"/>
        <family val="3"/>
        <charset val="129"/>
      </rPr>
      <t>XRP</t>
    </r>
  </si>
  <si>
    <r>
      <t>0.9102</t>
    </r>
    <r>
      <rPr>
        <sz val="12"/>
        <color rgb="FF999999"/>
        <rFont val="NanumGothic"/>
        <family val="3"/>
        <charset val="129"/>
      </rPr>
      <t>XRP</t>
    </r>
  </si>
  <si>
    <r>
      <t>4,979</t>
    </r>
    <r>
      <rPr>
        <sz val="12"/>
        <color rgb="FF999999"/>
        <rFont val="NanumGothic"/>
        <family val="3"/>
        <charset val="129"/>
      </rPr>
      <t>KRW</t>
    </r>
  </si>
  <si>
    <r>
      <t>13.5</t>
    </r>
    <r>
      <rPr>
        <sz val="12"/>
        <color rgb="FF999999"/>
        <rFont val="NanumGothic"/>
        <family val="3"/>
        <charset val="129"/>
      </rPr>
      <t>XRP</t>
    </r>
  </si>
  <si>
    <r>
      <t>0.0019</t>
    </r>
    <r>
      <rPr>
        <sz val="12"/>
        <color rgb="FF999999"/>
        <rFont val="NanumGothic"/>
        <family val="3"/>
        <charset val="129"/>
      </rPr>
      <t>BTC</t>
    </r>
  </si>
  <si>
    <r>
      <t>5,045</t>
    </r>
    <r>
      <rPr>
        <sz val="12"/>
        <color rgb="FF999999"/>
        <rFont val="NanumGothic"/>
        <family val="3"/>
        <charset val="129"/>
      </rPr>
      <t>KRW</t>
    </r>
  </si>
  <si>
    <r>
      <t>6,297</t>
    </r>
    <r>
      <rPr>
        <sz val="12"/>
        <color rgb="FF999999"/>
        <rFont val="NanumGothic"/>
        <family val="3"/>
        <charset val="129"/>
      </rPr>
      <t>KRW</t>
    </r>
  </si>
  <si>
    <r>
      <t>28.7523</t>
    </r>
    <r>
      <rPr>
        <sz val="12"/>
        <color rgb="FF999999"/>
        <rFont val="NanumGothic"/>
        <family val="3"/>
        <charset val="129"/>
      </rPr>
      <t>XRP</t>
    </r>
  </si>
  <si>
    <r>
      <t>4.8041</t>
    </r>
    <r>
      <rPr>
        <sz val="12"/>
        <color rgb="FF999999"/>
        <rFont val="NanumGothic"/>
        <family val="3"/>
        <charset val="129"/>
      </rPr>
      <t>XRP</t>
    </r>
  </si>
  <si>
    <r>
      <t>11,163</t>
    </r>
    <r>
      <rPr>
        <sz val="12"/>
        <color rgb="FF999999"/>
        <rFont val="NanumGothic"/>
        <family val="3"/>
        <charset val="129"/>
      </rPr>
      <t>KRW</t>
    </r>
  </si>
  <si>
    <r>
      <t>31.9523</t>
    </r>
    <r>
      <rPr>
        <sz val="12"/>
        <color rgb="FF999999"/>
        <rFont val="NanumGothic"/>
        <family val="3"/>
        <charset val="129"/>
      </rPr>
      <t>XRP</t>
    </r>
  </si>
  <si>
    <r>
      <t>3,055</t>
    </r>
    <r>
      <rPr>
        <sz val="12"/>
        <color rgb="FF999999"/>
        <rFont val="NanumGothic"/>
        <family val="3"/>
        <charset val="129"/>
      </rPr>
      <t>KRW</t>
    </r>
  </si>
  <si>
    <r>
      <t>2</t>
    </r>
    <r>
      <rPr>
        <sz val="12"/>
        <color rgb="FF999999"/>
        <rFont val="NanumGothic"/>
        <family val="3"/>
        <charset val="129"/>
      </rPr>
      <t>KRW</t>
    </r>
  </si>
  <si>
    <r>
      <t>168</t>
    </r>
    <r>
      <rPr>
        <sz val="12"/>
        <color rgb="FF999999"/>
        <rFont val="NanumGothic"/>
        <family val="3"/>
        <charset val="129"/>
      </rPr>
      <t>KRW</t>
    </r>
  </si>
  <si>
    <r>
      <t>3,375</t>
    </r>
    <r>
      <rPr>
        <sz val="12"/>
        <color rgb="FF999999"/>
        <rFont val="NanumGothic"/>
        <family val="3"/>
        <charset val="129"/>
      </rPr>
      <t>KRW</t>
    </r>
  </si>
  <si>
    <r>
      <t>3,137</t>
    </r>
    <r>
      <rPr>
        <sz val="12"/>
        <color rgb="FF999999"/>
        <rFont val="NanumGothic"/>
        <family val="3"/>
        <charset val="129"/>
      </rPr>
      <t>KRW</t>
    </r>
  </si>
  <si>
    <r>
      <t>0.0004</t>
    </r>
    <r>
      <rPr>
        <sz val="12"/>
        <color rgb="FF999999"/>
        <rFont val="NanumGothic"/>
        <family val="3"/>
        <charset val="129"/>
      </rPr>
      <t>BTC</t>
    </r>
  </si>
  <si>
    <r>
      <t>0.0028</t>
    </r>
    <r>
      <rPr>
        <sz val="12"/>
        <color rgb="FF999999"/>
        <rFont val="NanumGothic"/>
        <family val="3"/>
        <charset val="129"/>
      </rPr>
      <t>BTC</t>
    </r>
  </si>
  <si>
    <r>
      <t>2,149</t>
    </r>
    <r>
      <rPr>
        <sz val="12"/>
        <color rgb="FF999999"/>
        <rFont val="NanumGothic"/>
        <family val="3"/>
        <charset val="129"/>
      </rPr>
      <t>KRW</t>
    </r>
  </si>
  <si>
    <r>
      <t>1,629</t>
    </r>
    <r>
      <rPr>
        <sz val="12"/>
        <color rgb="FF999999"/>
        <rFont val="NanumGothic"/>
        <family val="3"/>
        <charset val="129"/>
      </rPr>
      <t>KRW</t>
    </r>
  </si>
  <si>
    <r>
      <t>33</t>
    </r>
    <r>
      <rPr>
        <sz val="12"/>
        <color rgb="FF999999"/>
        <rFont val="NanumGothic"/>
        <family val="3"/>
        <charset val="129"/>
      </rPr>
      <t>KRW</t>
    </r>
  </si>
  <si>
    <r>
      <t>5,861</t>
    </r>
    <r>
      <rPr>
        <sz val="12"/>
        <color rgb="FF999999"/>
        <rFont val="NanumGothic"/>
        <family val="3"/>
        <charset val="129"/>
      </rPr>
      <t>KRW</t>
    </r>
  </si>
  <si>
    <r>
      <t>2,155</t>
    </r>
    <r>
      <rPr>
        <sz val="12"/>
        <color rgb="FF999999"/>
        <rFont val="NanumGothic"/>
        <family val="3"/>
        <charset val="129"/>
      </rPr>
      <t>KRW</t>
    </r>
  </si>
  <si>
    <r>
      <t>2,210</t>
    </r>
    <r>
      <rPr>
        <sz val="12"/>
        <color rgb="FF999999"/>
        <rFont val="NanumGothic"/>
        <family val="3"/>
        <charset val="129"/>
      </rPr>
      <t>KRW</t>
    </r>
  </si>
  <si>
    <r>
      <t>13.8415</t>
    </r>
    <r>
      <rPr>
        <sz val="12"/>
        <color rgb="FF999999"/>
        <rFont val="NanumGothic"/>
        <family val="3"/>
        <charset val="129"/>
      </rPr>
      <t>XRP</t>
    </r>
  </si>
  <si>
    <r>
      <t>0.01 </t>
    </r>
    <r>
      <rPr>
        <sz val="12"/>
        <color rgb="FF999999"/>
        <rFont val="NanumGothic"/>
        <family val="3"/>
        <charset val="129"/>
      </rPr>
      <t>XRP</t>
    </r>
  </si>
  <si>
    <r>
      <t>567</t>
    </r>
    <r>
      <rPr>
        <sz val="12"/>
        <color rgb="FF999999"/>
        <rFont val="NanumGothic"/>
        <family val="3"/>
        <charset val="129"/>
      </rPr>
      <t>KRW</t>
    </r>
  </si>
  <si>
    <r>
      <t>452</t>
    </r>
    <r>
      <rPr>
        <sz val="12"/>
        <color rgb="FF999999"/>
        <rFont val="NanumGothic"/>
        <family val="3"/>
        <charset val="129"/>
      </rPr>
      <t>KRW</t>
    </r>
  </si>
  <si>
    <r>
      <t>464</t>
    </r>
    <r>
      <rPr>
        <sz val="12"/>
        <color rgb="FF999999"/>
        <rFont val="NanumGothic"/>
        <family val="3"/>
        <charset val="129"/>
      </rPr>
      <t>KRW</t>
    </r>
  </si>
  <si>
    <r>
      <t>0.0005 </t>
    </r>
    <r>
      <rPr>
        <sz val="12"/>
        <color rgb="FF999999"/>
        <rFont val="NanumGothic"/>
        <family val="3"/>
        <charset val="129"/>
      </rPr>
      <t>BTC</t>
    </r>
  </si>
  <si>
    <r>
      <t>1,351</t>
    </r>
    <r>
      <rPr>
        <sz val="12"/>
        <color rgb="FF999999"/>
        <rFont val="NanumGothic"/>
        <family val="3"/>
        <charset val="129"/>
      </rPr>
      <t>KRW</t>
    </r>
  </si>
  <si>
    <r>
      <t>208</t>
    </r>
    <r>
      <rPr>
        <sz val="12"/>
        <color rgb="FF999999"/>
        <rFont val="NanumGothic"/>
        <family val="3"/>
        <charset val="129"/>
      </rPr>
      <t>KRW</t>
    </r>
  </si>
  <si>
    <r>
      <t>33.8852</t>
    </r>
    <r>
      <rPr>
        <sz val="12"/>
        <color rgb="FF999999"/>
        <rFont val="NanumGothic"/>
        <family val="3"/>
        <charset val="129"/>
      </rPr>
      <t>XRP</t>
    </r>
  </si>
  <si>
    <r>
      <t>0.0923</t>
    </r>
    <r>
      <rPr>
        <sz val="12"/>
        <color rgb="FF999999"/>
        <rFont val="NanumGothic"/>
        <family val="3"/>
        <charset val="129"/>
      </rPr>
      <t>XRP</t>
    </r>
  </si>
  <si>
    <r>
      <t>7,638</t>
    </r>
    <r>
      <rPr>
        <sz val="12"/>
        <color rgb="FF999999"/>
        <rFont val="NanumGothic"/>
        <family val="3"/>
        <charset val="129"/>
      </rPr>
      <t>KRW</t>
    </r>
  </si>
  <si>
    <r>
      <t>894</t>
    </r>
    <r>
      <rPr>
        <sz val="12"/>
        <color rgb="FF999999"/>
        <rFont val="NanumGothic"/>
        <family val="3"/>
        <charset val="129"/>
      </rPr>
      <t>KRW</t>
    </r>
  </si>
  <si>
    <r>
      <t>900</t>
    </r>
    <r>
      <rPr>
        <sz val="12"/>
        <color rgb="FF999999"/>
        <rFont val="NanumGothic"/>
        <family val="3"/>
        <charset val="129"/>
      </rPr>
      <t>KRW</t>
    </r>
  </si>
  <si>
    <r>
      <t>2,371</t>
    </r>
    <r>
      <rPr>
        <sz val="12"/>
        <color rgb="FF999999"/>
        <rFont val="NanumGothic"/>
        <family val="3"/>
        <charset val="129"/>
      </rPr>
      <t>KRW</t>
    </r>
  </si>
  <si>
    <r>
      <t>4,872</t>
    </r>
    <r>
      <rPr>
        <sz val="12"/>
        <color rgb="FF999999"/>
        <rFont val="NanumGothic"/>
        <family val="3"/>
        <charset val="129"/>
      </rPr>
      <t>KRW</t>
    </r>
  </si>
  <si>
    <r>
      <t>52</t>
    </r>
    <r>
      <rPr>
        <sz val="12"/>
        <color rgb="FF999999"/>
        <rFont val="NanumGothic"/>
        <family val="3"/>
        <charset val="129"/>
      </rPr>
      <t>KRW</t>
    </r>
  </si>
  <si>
    <r>
      <t>4.5</t>
    </r>
    <r>
      <rPr>
        <sz val="12"/>
        <color rgb="FF999999"/>
        <rFont val="NanumGothic"/>
        <family val="3"/>
        <charset val="129"/>
      </rPr>
      <t>XRP</t>
    </r>
  </si>
  <si>
    <r>
      <t>18.7175</t>
    </r>
    <r>
      <rPr>
        <sz val="12"/>
        <color rgb="FF999999"/>
        <rFont val="NanumGothic"/>
        <family val="3"/>
        <charset val="129"/>
      </rPr>
      <t>XRP</t>
    </r>
  </si>
  <si>
    <r>
      <t>10.0188</t>
    </r>
    <r>
      <rPr>
        <sz val="12"/>
        <color rgb="FF999999"/>
        <rFont val="NanumGothic"/>
        <family val="3"/>
        <charset val="129"/>
      </rPr>
      <t>XRP</t>
    </r>
  </si>
  <si>
    <r>
      <t>5.1038</t>
    </r>
    <r>
      <rPr>
        <sz val="12"/>
        <color rgb="FF999999"/>
        <rFont val="NanumGothic"/>
        <family val="3"/>
        <charset val="129"/>
      </rPr>
      <t>XRP</t>
    </r>
  </si>
  <si>
    <r>
      <t>27</t>
    </r>
    <r>
      <rPr>
        <sz val="12"/>
        <color rgb="FF999999"/>
        <rFont val="NanumGothic"/>
        <family val="3"/>
        <charset val="129"/>
      </rPr>
      <t>XRP</t>
    </r>
  </si>
  <si>
    <r>
      <t>275</t>
    </r>
    <r>
      <rPr>
        <sz val="12"/>
        <color rgb="FF999999"/>
        <rFont val="NanumGothic"/>
        <family val="3"/>
        <charset val="129"/>
      </rPr>
      <t>KRW</t>
    </r>
  </si>
  <si>
    <r>
      <t>2,506</t>
    </r>
    <r>
      <rPr>
        <sz val="12"/>
        <color rgb="FF999999"/>
        <rFont val="NanumGothic"/>
        <family val="3"/>
        <charset val="129"/>
      </rPr>
      <t>KRW</t>
    </r>
  </si>
  <si>
    <r>
      <t>2,209</t>
    </r>
    <r>
      <rPr>
        <sz val="12"/>
        <color rgb="FF999999"/>
        <rFont val="NanumGothic"/>
        <family val="3"/>
        <charset val="129"/>
      </rPr>
      <t>KRW</t>
    </r>
  </si>
  <si>
    <r>
      <t>0</t>
    </r>
    <r>
      <rPr>
        <sz val="12"/>
        <color rgb="FF999999"/>
        <rFont val="NanumGothic"/>
        <family val="3"/>
        <charset val="129"/>
      </rPr>
      <t>ETC</t>
    </r>
  </si>
  <si>
    <r>
      <t>1,373</t>
    </r>
    <r>
      <rPr>
        <sz val="12"/>
        <color rgb="FF999999"/>
        <rFont val="NanumGothic"/>
        <family val="3"/>
        <charset val="129"/>
      </rPr>
      <t>KRW</t>
    </r>
  </si>
  <si>
    <r>
      <t>2,745</t>
    </r>
    <r>
      <rPr>
        <sz val="12"/>
        <color rgb="FF999999"/>
        <rFont val="NanumGothic"/>
        <family val="3"/>
        <charset val="129"/>
      </rPr>
      <t>KRW</t>
    </r>
  </si>
  <si>
    <r>
      <t>0.009</t>
    </r>
    <r>
      <rPr>
        <sz val="12"/>
        <color rgb="FF999999"/>
        <rFont val="NanumGothic"/>
        <family val="3"/>
        <charset val="129"/>
      </rPr>
      <t>ETC</t>
    </r>
  </si>
  <si>
    <r>
      <t>0.0281</t>
    </r>
    <r>
      <rPr>
        <sz val="12"/>
        <color rgb="FF999999"/>
        <rFont val="NanumGothic"/>
        <family val="3"/>
        <charset val="129"/>
      </rPr>
      <t>ETC</t>
    </r>
  </si>
  <si>
    <r>
      <t>115</t>
    </r>
    <r>
      <rPr>
        <sz val="12"/>
        <color rgb="FF999999"/>
        <rFont val="NanumGothic"/>
        <family val="3"/>
        <charset val="129"/>
      </rPr>
      <t>KRW</t>
    </r>
  </si>
  <si>
    <r>
      <t>3,056</t>
    </r>
    <r>
      <rPr>
        <sz val="12"/>
        <color rgb="FF999999"/>
        <rFont val="NanumGothic"/>
        <family val="3"/>
        <charset val="129"/>
      </rPr>
      <t>KRW</t>
    </r>
  </si>
  <si>
    <r>
      <t>7,967</t>
    </r>
    <r>
      <rPr>
        <sz val="12"/>
        <color rgb="FF999999"/>
        <rFont val="NanumGothic"/>
        <family val="3"/>
        <charset val="129"/>
      </rPr>
      <t>KRW</t>
    </r>
  </si>
  <si>
    <r>
      <t>0.1993</t>
    </r>
    <r>
      <rPr>
        <sz val="12"/>
        <color rgb="FF999999"/>
        <rFont val="NanumGothic"/>
        <family val="3"/>
        <charset val="129"/>
      </rPr>
      <t>ETC</t>
    </r>
  </si>
  <si>
    <r>
      <t>0.0005</t>
    </r>
    <r>
      <rPr>
        <sz val="12"/>
        <color rgb="FF999999"/>
        <rFont val="NanumGothic"/>
        <family val="3"/>
        <charset val="129"/>
      </rPr>
      <t>ETH</t>
    </r>
  </si>
  <si>
    <r>
      <t>0.009</t>
    </r>
    <r>
      <rPr>
        <sz val="12"/>
        <color rgb="FF999999"/>
        <rFont val="NanumGothic"/>
        <family val="3"/>
        <charset val="129"/>
      </rPr>
      <t>ETH</t>
    </r>
  </si>
  <si>
    <r>
      <t>0.028</t>
    </r>
    <r>
      <rPr>
        <sz val="12"/>
        <color rgb="FF999999"/>
        <rFont val="NanumGothic"/>
        <family val="3"/>
        <charset val="129"/>
      </rPr>
      <t>ETH</t>
    </r>
  </si>
  <si>
    <r>
      <t>0.0044</t>
    </r>
    <r>
      <rPr>
        <sz val="12"/>
        <color rgb="FF999999"/>
        <rFont val="NanumGothic"/>
        <family val="3"/>
        <charset val="129"/>
      </rPr>
      <t>ETH</t>
    </r>
  </si>
  <si>
    <r>
      <t>0.0089</t>
    </r>
    <r>
      <rPr>
        <sz val="12"/>
        <color rgb="FF999999"/>
        <rFont val="NanumGothic"/>
        <family val="3"/>
        <charset val="129"/>
      </rPr>
      <t>ETH</t>
    </r>
  </si>
  <si>
    <r>
      <t>지정가 청산 매도 </t>
    </r>
    <r>
      <rPr>
        <sz val="12"/>
        <color rgb="FF1258C2"/>
        <rFont val="NanumGothic"/>
        <family val="3"/>
        <charset val="129"/>
      </rPr>
      <t>(전체)</t>
    </r>
  </si>
  <si>
    <r>
      <t>6,391</t>
    </r>
    <r>
      <rPr>
        <sz val="12"/>
        <color rgb="FF999999"/>
        <rFont val="NanumGothic"/>
        <family val="3"/>
        <charset val="129"/>
      </rPr>
      <t>KRW</t>
    </r>
  </si>
  <si>
    <r>
      <t>5,139</t>
    </r>
    <r>
      <rPr>
        <sz val="12"/>
        <color rgb="FF999999"/>
        <rFont val="NanumGothic"/>
        <family val="3"/>
        <charset val="129"/>
      </rPr>
      <t>KRW</t>
    </r>
  </si>
  <si>
    <r>
      <t>0</t>
    </r>
    <r>
      <rPr>
        <sz val="12"/>
        <color rgb="FF999999"/>
        <rFont val="NanumGothic"/>
        <family val="3"/>
        <charset val="129"/>
      </rPr>
      <t>ETH</t>
    </r>
  </si>
  <si>
    <r>
      <t>0.0082</t>
    </r>
    <r>
      <rPr>
        <sz val="12"/>
        <color rgb="FF999999"/>
        <rFont val="NanumGothic"/>
        <family val="3"/>
        <charset val="129"/>
      </rPr>
      <t>ETH</t>
    </r>
  </si>
  <si>
    <r>
      <t>0.0083</t>
    </r>
    <r>
      <rPr>
        <sz val="12"/>
        <color rgb="FF999999"/>
        <rFont val="NanumGothic"/>
        <family val="3"/>
        <charset val="129"/>
      </rPr>
      <t>ETH</t>
    </r>
  </si>
  <si>
    <r>
      <t>1,684</t>
    </r>
    <r>
      <rPr>
        <sz val="12"/>
        <color rgb="FF999999"/>
        <rFont val="NanumGothic"/>
        <family val="3"/>
        <charset val="129"/>
      </rPr>
      <t>KRW</t>
    </r>
  </si>
  <si>
    <r>
      <t>12,679</t>
    </r>
    <r>
      <rPr>
        <sz val="12"/>
        <color rgb="FF999999"/>
        <rFont val="NanumGothic"/>
        <family val="3"/>
        <charset val="129"/>
      </rPr>
      <t>KRW</t>
    </r>
  </si>
  <si>
    <r>
      <t>8,043</t>
    </r>
    <r>
      <rPr>
        <sz val="12"/>
        <color rgb="FF999999"/>
        <rFont val="NanumGothic"/>
        <family val="3"/>
        <charset val="129"/>
      </rPr>
      <t>KRW</t>
    </r>
  </si>
  <si>
    <r>
      <t>0.0001</t>
    </r>
    <r>
      <rPr>
        <sz val="12"/>
        <color rgb="FF999999"/>
        <rFont val="NanumGothic"/>
        <family val="3"/>
        <charset val="129"/>
      </rPr>
      <t>BTC</t>
    </r>
  </si>
  <si>
    <r>
      <t>0.0383</t>
    </r>
    <r>
      <rPr>
        <sz val="12"/>
        <color rgb="FF999999"/>
        <rFont val="NanumGothic"/>
        <family val="3"/>
        <charset val="129"/>
      </rPr>
      <t>ETC</t>
    </r>
  </si>
  <si>
    <r>
      <t>0.0009</t>
    </r>
    <r>
      <rPr>
        <sz val="12"/>
        <color rgb="FF999999"/>
        <rFont val="NanumGothic"/>
        <family val="3"/>
        <charset val="129"/>
      </rPr>
      <t>ETC</t>
    </r>
  </si>
  <si>
    <r>
      <t>0.3596</t>
    </r>
    <r>
      <rPr>
        <sz val="12"/>
        <color rgb="FF999999"/>
        <rFont val="NanumGothic"/>
        <family val="3"/>
        <charset val="129"/>
      </rPr>
      <t>ETC</t>
    </r>
  </si>
  <si>
    <r>
      <t>0.0009</t>
    </r>
    <r>
      <rPr>
        <sz val="12"/>
        <color rgb="FF999999"/>
        <rFont val="NanumGothic"/>
        <family val="3"/>
        <charset val="129"/>
      </rPr>
      <t>XRP</t>
    </r>
  </si>
  <si>
    <r>
      <t>336</t>
    </r>
    <r>
      <rPr>
        <sz val="12"/>
        <color rgb="FF999999"/>
        <rFont val="NanumGothic"/>
        <family val="3"/>
        <charset val="129"/>
      </rPr>
      <t>KRW</t>
    </r>
  </si>
  <si>
    <r>
      <t>8,182</t>
    </r>
    <r>
      <rPr>
        <sz val="12"/>
        <color rgb="FF999999"/>
        <rFont val="NanumGothic"/>
        <family val="3"/>
        <charset val="129"/>
      </rPr>
      <t>KRW</t>
    </r>
  </si>
  <si>
    <r>
      <t>41.5003</t>
    </r>
    <r>
      <rPr>
        <sz val="12"/>
        <color rgb="FF999999"/>
        <rFont val="NanumGothic"/>
        <family val="3"/>
        <charset val="129"/>
      </rPr>
      <t>XRP</t>
    </r>
  </si>
  <si>
    <r>
      <t>7,919</t>
    </r>
    <r>
      <rPr>
        <sz val="12"/>
        <color rgb="FF999999"/>
        <rFont val="NanumGothic"/>
        <family val="3"/>
        <charset val="129"/>
      </rPr>
      <t>KRW</t>
    </r>
  </si>
  <si>
    <r>
      <t>지정가 청산 매도 </t>
    </r>
    <r>
      <rPr>
        <sz val="12"/>
        <color rgb="FF1258C2"/>
        <rFont val="NanumGothic"/>
        <family val="3"/>
        <charset val="129"/>
      </rPr>
      <t>(부분)</t>
    </r>
  </si>
  <si>
    <r>
      <t>30,112</t>
    </r>
    <r>
      <rPr>
        <sz val="12"/>
        <color rgb="FF999999"/>
        <rFont val="NanumGothic"/>
        <family val="3"/>
        <charset val="129"/>
      </rPr>
      <t>KRW</t>
    </r>
  </si>
  <si>
    <r>
      <t>0.1875</t>
    </r>
    <r>
      <rPr>
        <sz val="12"/>
        <color rgb="FF999999"/>
        <rFont val="NanumGothic"/>
        <family val="3"/>
        <charset val="129"/>
      </rPr>
      <t>ETC</t>
    </r>
  </si>
  <si>
    <r>
      <t>0.18</t>
    </r>
    <r>
      <rPr>
        <sz val="12"/>
        <color rgb="FF999999"/>
        <rFont val="NanumGothic"/>
        <family val="3"/>
        <charset val="129"/>
      </rPr>
      <t>ETC</t>
    </r>
  </si>
  <si>
    <r>
      <t>1,090</t>
    </r>
    <r>
      <rPr>
        <sz val="12"/>
        <color rgb="FF999999"/>
        <rFont val="NanumGothic"/>
        <family val="3"/>
        <charset val="129"/>
      </rPr>
      <t>KRW</t>
    </r>
  </si>
  <si>
    <r>
      <t>5,581</t>
    </r>
    <r>
      <rPr>
        <sz val="12"/>
        <color rgb="FF999999"/>
        <rFont val="NanumGothic"/>
        <family val="3"/>
        <charset val="129"/>
      </rPr>
      <t>KRW</t>
    </r>
  </si>
  <si>
    <r>
      <t>0.1865</t>
    </r>
    <r>
      <rPr>
        <sz val="12"/>
        <color rgb="FF999999"/>
        <rFont val="NanumGothic"/>
        <family val="3"/>
        <charset val="129"/>
      </rPr>
      <t>ETC</t>
    </r>
  </si>
  <si>
    <r>
      <t>0.0158</t>
    </r>
    <r>
      <rPr>
        <sz val="12"/>
        <color rgb="FF999999"/>
        <rFont val="NanumGothic"/>
        <family val="3"/>
        <charset val="129"/>
      </rPr>
      <t>ETC</t>
    </r>
  </si>
  <si>
    <r>
      <t>0.1262</t>
    </r>
    <r>
      <rPr>
        <sz val="12"/>
        <color rgb="FF999999"/>
        <rFont val="NanumGothic"/>
        <family val="3"/>
        <charset val="129"/>
      </rPr>
      <t>ETC</t>
    </r>
  </si>
  <si>
    <r>
      <t>30,423</t>
    </r>
    <r>
      <rPr>
        <sz val="12"/>
        <color rgb="FF999999"/>
        <rFont val="NanumGothic"/>
        <family val="3"/>
        <charset val="129"/>
      </rPr>
      <t>KRW</t>
    </r>
  </si>
  <si>
    <r>
      <t>248</t>
    </r>
    <r>
      <rPr>
        <sz val="12"/>
        <color rgb="FF999999"/>
        <rFont val="NanumGothic"/>
        <family val="3"/>
        <charset val="129"/>
      </rPr>
      <t>KRW</t>
    </r>
  </si>
  <si>
    <r>
      <t>841</t>
    </r>
    <r>
      <rPr>
        <sz val="12"/>
        <color rgb="FF999999"/>
        <rFont val="NanumGothic"/>
        <family val="3"/>
        <charset val="129"/>
      </rPr>
      <t>KRW</t>
    </r>
  </si>
  <si>
    <r>
      <t>225</t>
    </r>
    <r>
      <rPr>
        <sz val="12"/>
        <color rgb="FF999999"/>
        <rFont val="NanumGothic"/>
        <family val="3"/>
        <charset val="129"/>
      </rPr>
      <t>KRW</t>
    </r>
  </si>
  <si>
    <r>
      <t>3,234</t>
    </r>
    <r>
      <rPr>
        <sz val="12"/>
        <color rgb="FF999999"/>
        <rFont val="NanumGothic"/>
        <family val="3"/>
        <charset val="129"/>
      </rPr>
      <t>KRW</t>
    </r>
  </si>
  <si>
    <r>
      <t>0.073</t>
    </r>
    <r>
      <rPr>
        <sz val="12"/>
        <color rgb="FF999999"/>
        <rFont val="NanumGothic"/>
        <family val="3"/>
        <charset val="129"/>
      </rPr>
      <t>XRP</t>
    </r>
  </si>
  <si>
    <r>
      <t>0.22</t>
    </r>
    <r>
      <rPr>
        <sz val="12"/>
        <color rgb="FF999999"/>
        <rFont val="NanumGothic"/>
        <family val="3"/>
        <charset val="129"/>
      </rPr>
      <t>XRP</t>
    </r>
  </si>
  <si>
    <r>
      <t>0.011</t>
    </r>
    <r>
      <rPr>
        <sz val="12"/>
        <color rgb="FF999999"/>
        <rFont val="NanumGothic"/>
        <family val="3"/>
        <charset val="129"/>
      </rPr>
      <t>XRP</t>
    </r>
  </si>
  <si>
    <r>
      <t>1.1</t>
    </r>
    <r>
      <rPr>
        <sz val="12"/>
        <color rgb="FF999999"/>
        <rFont val="NanumGothic"/>
        <family val="3"/>
        <charset val="129"/>
      </rPr>
      <t>XRP</t>
    </r>
  </si>
  <si>
    <r>
      <t>9.5959</t>
    </r>
    <r>
      <rPr>
        <sz val="12"/>
        <color rgb="FF999999"/>
        <rFont val="NanumGothic"/>
        <family val="3"/>
        <charset val="129"/>
      </rPr>
      <t>XRP</t>
    </r>
  </si>
  <si>
    <r>
      <t>13,064</t>
    </r>
    <r>
      <rPr>
        <sz val="12"/>
        <color rgb="FF999999"/>
        <rFont val="NanumGothic"/>
        <family val="3"/>
        <charset val="129"/>
      </rPr>
      <t>KRW</t>
    </r>
  </si>
  <si>
    <r>
      <t>1,861</t>
    </r>
    <r>
      <rPr>
        <sz val="12"/>
        <color rgb="FF999999"/>
        <rFont val="NanumGothic"/>
        <family val="3"/>
        <charset val="129"/>
      </rPr>
      <t>KRW</t>
    </r>
  </si>
  <si>
    <r>
      <t>0.0367</t>
    </r>
    <r>
      <rPr>
        <sz val="12"/>
        <color rgb="FF999999"/>
        <rFont val="NanumGothic"/>
        <family val="3"/>
        <charset val="129"/>
      </rPr>
      <t>ETH</t>
    </r>
  </si>
  <si>
    <r>
      <t>30</t>
    </r>
    <r>
      <rPr>
        <sz val="12"/>
        <color rgb="FF999999"/>
        <rFont val="NanumGothic"/>
        <family val="3"/>
        <charset val="129"/>
      </rPr>
      <t>KRW</t>
    </r>
  </si>
  <si>
    <r>
      <t>295</t>
    </r>
    <r>
      <rPr>
        <sz val="12"/>
        <color rgb="FF999999"/>
        <rFont val="NanumGothic"/>
        <family val="3"/>
        <charset val="129"/>
      </rPr>
      <t>KRW</t>
    </r>
  </si>
  <si>
    <r>
      <t>2,563</t>
    </r>
    <r>
      <rPr>
        <sz val="12"/>
        <color rgb="FF999999"/>
        <rFont val="NanumGothic"/>
        <family val="3"/>
        <charset val="129"/>
      </rPr>
      <t>KRW</t>
    </r>
  </si>
  <si>
    <r>
      <t>3,660</t>
    </r>
    <r>
      <rPr>
        <sz val="12"/>
        <color rgb="FF999999"/>
        <rFont val="NanumGothic"/>
        <family val="3"/>
        <charset val="129"/>
      </rPr>
      <t>KRW</t>
    </r>
  </si>
  <si>
    <r>
      <t>0.015</t>
    </r>
    <r>
      <rPr>
        <sz val="12"/>
        <color rgb="FF999999"/>
        <rFont val="NanumGothic"/>
        <family val="3"/>
        <charset val="129"/>
      </rPr>
      <t>ETH</t>
    </r>
  </si>
  <si>
    <r>
      <t>2,465</t>
    </r>
    <r>
      <rPr>
        <sz val="12"/>
        <color rgb="FF999999"/>
        <rFont val="NanumGothic"/>
        <family val="3"/>
        <charset val="129"/>
      </rPr>
      <t>KRW</t>
    </r>
  </si>
  <si>
    <r>
      <t>1,908</t>
    </r>
    <r>
      <rPr>
        <sz val="12"/>
        <color rgb="FF999999"/>
        <rFont val="NanumGothic"/>
        <family val="3"/>
        <charset val="129"/>
      </rPr>
      <t>KRW</t>
    </r>
  </si>
  <si>
    <r>
      <t>5,247</t>
    </r>
    <r>
      <rPr>
        <sz val="12"/>
        <color rgb="FF999999"/>
        <rFont val="NanumGothic"/>
        <family val="3"/>
        <charset val="129"/>
      </rPr>
      <t>KRW</t>
    </r>
  </si>
  <si>
    <r>
      <t>0.0018</t>
    </r>
    <r>
      <rPr>
        <sz val="12"/>
        <color rgb="FF999999"/>
        <rFont val="NanumGothic"/>
        <family val="3"/>
        <charset val="129"/>
      </rPr>
      <t>ETH</t>
    </r>
  </si>
  <si>
    <r>
      <t>0.0011</t>
    </r>
    <r>
      <rPr>
        <sz val="12"/>
        <color rgb="FF999999"/>
        <rFont val="NanumGothic"/>
        <family val="3"/>
        <charset val="129"/>
      </rPr>
      <t>ETH</t>
    </r>
  </si>
  <si>
    <r>
      <t>0.0022</t>
    </r>
    <r>
      <rPr>
        <sz val="12"/>
        <color rgb="FF999999"/>
        <rFont val="NanumGothic"/>
        <family val="3"/>
        <charset val="129"/>
      </rPr>
      <t>ETH</t>
    </r>
  </si>
  <si>
    <r>
      <t>0.001</t>
    </r>
    <r>
      <rPr>
        <sz val="12"/>
        <color rgb="FF999999"/>
        <rFont val="NanumGothic"/>
        <family val="3"/>
        <charset val="129"/>
      </rPr>
      <t>ETH</t>
    </r>
  </si>
  <si>
    <r>
      <t>지정가 청산 매도 </t>
    </r>
    <r>
      <rPr>
        <sz val="12"/>
        <color rgb="FF1258C2"/>
        <rFont val="NanumGothic"/>
        <family val="3"/>
        <charset val="129"/>
      </rPr>
      <t>(강제)</t>
    </r>
  </si>
  <si>
    <r>
      <t>28,122</t>
    </r>
    <r>
      <rPr>
        <sz val="12"/>
        <color rgb="FF999999"/>
        <rFont val="NanumGothic"/>
        <family val="3"/>
        <charset val="129"/>
      </rPr>
      <t>KRW</t>
    </r>
  </si>
  <si>
    <r>
      <t>824</t>
    </r>
    <r>
      <rPr>
        <sz val="12"/>
        <color rgb="FF999999"/>
        <rFont val="NanumGothic"/>
        <family val="3"/>
        <charset val="129"/>
      </rPr>
      <t>KRW</t>
    </r>
  </si>
  <si>
    <r>
      <t>2,054</t>
    </r>
    <r>
      <rPr>
        <sz val="12"/>
        <color rgb="FF999999"/>
        <rFont val="NanumGothic"/>
        <family val="3"/>
        <charset val="129"/>
      </rPr>
      <t>KRW</t>
    </r>
  </si>
  <si>
    <r>
      <t>245</t>
    </r>
    <r>
      <rPr>
        <sz val="12"/>
        <color rgb="FF999999"/>
        <rFont val="NanumGothic"/>
        <family val="3"/>
        <charset val="129"/>
      </rPr>
      <t>KRW</t>
    </r>
  </si>
  <si>
    <r>
      <t>352</t>
    </r>
    <r>
      <rPr>
        <sz val="12"/>
        <color rgb="FF999999"/>
        <rFont val="NanumGothic"/>
        <family val="3"/>
        <charset val="129"/>
      </rPr>
      <t>KRW</t>
    </r>
  </si>
  <si>
    <r>
      <t>2,684</t>
    </r>
    <r>
      <rPr>
        <sz val="12"/>
        <color rgb="FF999999"/>
        <rFont val="NanumGothic"/>
        <family val="3"/>
        <charset val="129"/>
      </rPr>
      <t>KRW</t>
    </r>
  </si>
  <si>
    <r>
      <t>0.0048</t>
    </r>
    <r>
      <rPr>
        <sz val="12"/>
        <color rgb="FF999999"/>
        <rFont val="NanumGothic"/>
        <family val="3"/>
        <charset val="129"/>
      </rPr>
      <t>ETH</t>
    </r>
  </si>
  <si>
    <r>
      <t>0.0097</t>
    </r>
    <r>
      <rPr>
        <sz val="12"/>
        <color rgb="FF999999"/>
        <rFont val="NanumGothic"/>
        <family val="3"/>
        <charset val="129"/>
      </rPr>
      <t>ETH</t>
    </r>
  </si>
  <si>
    <r>
      <t>25,689</t>
    </r>
    <r>
      <rPr>
        <sz val="12"/>
        <color rgb="FF999999"/>
        <rFont val="NanumGothic"/>
        <family val="3"/>
        <charset val="129"/>
      </rPr>
      <t>KRW</t>
    </r>
  </si>
  <si>
    <r>
      <t>4,974</t>
    </r>
    <r>
      <rPr>
        <sz val="12"/>
        <color rgb="FF999999"/>
        <rFont val="NanumGothic"/>
        <family val="3"/>
        <charset val="129"/>
      </rPr>
      <t>KRW</t>
    </r>
  </si>
  <si>
    <r>
      <t>지정가 청산 매수 </t>
    </r>
    <r>
      <rPr>
        <sz val="12"/>
        <color rgb="FFE60909"/>
        <rFont val="NanumGothic"/>
        <family val="3"/>
        <charset val="129"/>
      </rPr>
      <t>(부분)</t>
    </r>
  </si>
  <si>
    <r>
      <t>지정가 청산 매수 </t>
    </r>
    <r>
      <rPr>
        <sz val="12"/>
        <color rgb="FFE60909"/>
        <rFont val="NanumGothic"/>
        <family val="3"/>
        <charset val="129"/>
      </rPr>
      <t>(전체)</t>
    </r>
  </si>
  <si>
    <r>
      <t>40,194</t>
    </r>
    <r>
      <rPr>
        <sz val="12"/>
        <color rgb="FF999999"/>
        <rFont val="NanumGothic"/>
        <family val="3"/>
        <charset val="129"/>
      </rPr>
      <t>KRW</t>
    </r>
  </si>
  <si>
    <r>
      <t>22.1809</t>
    </r>
    <r>
      <rPr>
        <sz val="12"/>
        <color rgb="FF999999"/>
        <rFont val="NanumGothic"/>
        <family val="3"/>
        <charset val="129"/>
      </rPr>
      <t>XRP</t>
    </r>
  </si>
  <si>
    <r>
      <t>4,477</t>
    </r>
    <r>
      <rPr>
        <sz val="12"/>
        <color rgb="FF999999"/>
        <rFont val="NanumGothic"/>
        <family val="3"/>
        <charset val="129"/>
      </rPr>
      <t>KRW</t>
    </r>
  </si>
  <si>
    <r>
      <t>27</t>
    </r>
    <r>
      <rPr>
        <sz val="12"/>
        <color rgb="FF999999"/>
        <rFont val="NanumGothic"/>
        <family val="3"/>
        <charset val="129"/>
      </rPr>
      <t>KRW</t>
    </r>
  </si>
  <si>
    <r>
      <t>2,242</t>
    </r>
    <r>
      <rPr>
        <sz val="12"/>
        <color rgb="FF999999"/>
        <rFont val="NanumGothic"/>
        <family val="3"/>
        <charset val="129"/>
      </rPr>
      <t>KRW</t>
    </r>
  </si>
  <si>
    <r>
      <t>30,131</t>
    </r>
    <r>
      <rPr>
        <sz val="12"/>
        <color rgb="FF999999"/>
        <rFont val="NanumGothic"/>
        <family val="3"/>
        <charset val="129"/>
      </rPr>
      <t>KRW</t>
    </r>
  </si>
  <si>
    <r>
      <t>24,250</t>
    </r>
    <r>
      <rPr>
        <sz val="12"/>
        <color rgb="FF999999"/>
        <rFont val="NanumGothic"/>
        <family val="3"/>
        <charset val="129"/>
      </rPr>
      <t>KRW</t>
    </r>
  </si>
  <si>
    <r>
      <t>320</t>
    </r>
    <r>
      <rPr>
        <sz val="12"/>
        <color rgb="FF999999"/>
        <rFont val="NanumGothic"/>
        <family val="3"/>
        <charset val="129"/>
      </rPr>
      <t>KRW</t>
    </r>
  </si>
  <si>
    <r>
      <t>3,902</t>
    </r>
    <r>
      <rPr>
        <sz val="12"/>
        <color rgb="FF999999"/>
        <rFont val="NanumGothic"/>
        <family val="3"/>
        <charset val="129"/>
      </rPr>
      <t>KRW</t>
    </r>
  </si>
  <si>
    <r>
      <t>59,105</t>
    </r>
    <r>
      <rPr>
        <sz val="12"/>
        <color rgb="FF999999"/>
        <rFont val="NanumGothic"/>
        <family val="3"/>
        <charset val="129"/>
      </rPr>
      <t>KRW</t>
    </r>
  </si>
  <si>
    <r>
      <t>119</t>
    </r>
    <r>
      <rPr>
        <sz val="12"/>
        <color rgb="FF999999"/>
        <rFont val="NanumGothic"/>
        <family val="3"/>
        <charset val="129"/>
      </rPr>
      <t>KRW</t>
    </r>
  </si>
  <si>
    <r>
      <t>298</t>
    </r>
    <r>
      <rPr>
        <sz val="12"/>
        <color rgb="FF999999"/>
        <rFont val="NanumGothic"/>
        <family val="3"/>
        <charset val="129"/>
      </rPr>
      <t>KRW</t>
    </r>
  </si>
  <si>
    <r>
      <t>133</t>
    </r>
    <r>
      <rPr>
        <sz val="12"/>
        <color rgb="FF999999"/>
        <rFont val="NanumGothic"/>
        <family val="3"/>
        <charset val="129"/>
      </rPr>
      <t>KRW</t>
    </r>
  </si>
  <si>
    <r>
      <t>22.0019</t>
    </r>
    <r>
      <rPr>
        <sz val="12"/>
        <color rgb="FF999999"/>
        <rFont val="NanumGothic"/>
        <family val="3"/>
        <charset val="129"/>
      </rPr>
      <t>XRP</t>
    </r>
  </si>
  <si>
    <r>
      <t>118</t>
    </r>
    <r>
      <rPr>
        <sz val="12"/>
        <color rgb="FF999999"/>
        <rFont val="NanumGothic"/>
        <family val="3"/>
        <charset val="129"/>
      </rPr>
      <t>KRW</t>
    </r>
  </si>
  <si>
    <r>
      <t>59</t>
    </r>
    <r>
      <rPr>
        <sz val="12"/>
        <color rgb="FF999999"/>
        <rFont val="NanumGothic"/>
        <family val="3"/>
        <charset val="129"/>
      </rPr>
      <t>KRW</t>
    </r>
  </si>
  <si>
    <r>
      <t>4,573</t>
    </r>
    <r>
      <rPr>
        <sz val="12"/>
        <color rgb="FF999999"/>
        <rFont val="NanumGothic"/>
        <family val="3"/>
        <charset val="129"/>
      </rPr>
      <t>KRW</t>
    </r>
  </si>
  <si>
    <r>
      <t>26,529</t>
    </r>
    <r>
      <rPr>
        <sz val="12"/>
        <color rgb="FF999999"/>
        <rFont val="NanumGothic"/>
        <family val="3"/>
        <charset val="129"/>
      </rPr>
      <t>KRW</t>
    </r>
  </si>
  <si>
    <t>KRW잔액</t>
    <phoneticPr fontId="1" type="noConversion"/>
  </si>
  <si>
    <t>KRW 잔고</t>
    <phoneticPr fontId="1" type="noConversion"/>
  </si>
  <si>
    <t>BTC 잔고</t>
    <phoneticPr fontId="1" type="noConversion"/>
  </si>
  <si>
    <r>
      <t>0.0005</t>
    </r>
    <r>
      <rPr>
        <sz val="12"/>
        <color rgb="FF999999"/>
        <rFont val="NanumGothic"/>
        <family val="3"/>
        <charset val="129"/>
      </rPr>
      <t>BTC</t>
    </r>
    <phoneticPr fontId="1" type="noConversion"/>
  </si>
  <si>
    <r>
      <t>0.0005</t>
    </r>
    <r>
      <rPr>
        <sz val="12"/>
        <color rgb="FF999999"/>
        <rFont val="NanumGothic"/>
        <family val="3"/>
        <charset val="129"/>
      </rPr>
      <t>BTC</t>
    </r>
    <phoneticPr fontId="1" type="noConversion"/>
  </si>
  <si>
    <r>
      <t>0.0005</t>
    </r>
    <r>
      <rPr>
        <sz val="12"/>
        <color rgb="FF999999"/>
        <rFont val="NanumGothic"/>
        <family val="3"/>
        <charset val="129"/>
      </rPr>
      <t>BTC</t>
    </r>
    <phoneticPr fontId="1" type="noConversion"/>
  </si>
  <si>
    <r>
      <t>0.0005</t>
    </r>
    <r>
      <rPr>
        <sz val="12"/>
        <color rgb="FF999999"/>
        <rFont val="NanumGothic"/>
        <family val="3"/>
        <charset val="129"/>
      </rPr>
      <t>BTC</t>
    </r>
    <phoneticPr fontId="1" type="noConversion"/>
  </si>
  <si>
    <r>
      <t>0.0005</t>
    </r>
    <r>
      <rPr>
        <sz val="12"/>
        <color rgb="FF999999"/>
        <rFont val="NanumGothic"/>
        <family val="3"/>
        <charset val="129"/>
      </rPr>
      <t>BTC</t>
    </r>
    <phoneticPr fontId="1" type="noConversion"/>
  </si>
  <si>
    <t>ETH 잔고</t>
    <phoneticPr fontId="1" type="noConversion"/>
  </si>
  <si>
    <t>ETC 잔고</t>
    <phoneticPr fontId="1" type="noConversion"/>
  </si>
  <si>
    <r>
      <t>0.01</t>
    </r>
    <r>
      <rPr>
        <sz val="12"/>
        <color rgb="FF999999"/>
        <rFont val="NanumGothic"/>
        <family val="3"/>
        <charset val="129"/>
      </rPr>
      <t>XRP</t>
    </r>
    <phoneticPr fontId="1" type="noConversion"/>
  </si>
  <si>
    <t>기존잔액</t>
    <phoneticPr fontId="1" type="noConversion"/>
  </si>
  <si>
    <t>통합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</si>
</sst>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₩&quot;#,##0_);[Red]\(&quot;₩&quot;#,##0\)"/>
    <numFmt numFmtId="8" formatCode="&quot;₩&quot;#,##0.00_);[Red]\(&quot;₩&quot;#,##0.00\)"/>
    <numFmt numFmtId="176" formatCode="0.0000000_);[Red]\(0.0000000\)"/>
    <numFmt numFmtId="177" formatCode="&quot;₩&quot;#,##0"/>
    <numFmt numFmtId="178" formatCode="0.000_);[Red]\(0.000\)"/>
  </numFmts>
  <fonts count="23" x14ac:knownFonts="1"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rgb="FF333333"/>
      <name val="Helvetica Neue"/>
    </font>
    <font>
      <b/>
      <sz val="12"/>
      <color rgb="FFFF0000"/>
      <name val="맑은 고딕"/>
      <family val="3"/>
      <charset val="129"/>
      <scheme val="minor"/>
    </font>
    <font>
      <b/>
      <sz val="12"/>
      <color rgb="FF0070C0"/>
      <name val="맑은 고딕"/>
      <family val="3"/>
      <charset val="129"/>
      <scheme val="minor"/>
    </font>
    <font>
      <sz val="13"/>
      <color rgb="FF333333"/>
      <name val="Helvetica Neue"/>
    </font>
    <font>
      <sz val="11.1"/>
      <color rgb="FF333333"/>
      <name val="NanumGothic"/>
      <family val="3"/>
      <charset val="129"/>
    </font>
    <font>
      <b/>
      <sz val="14"/>
      <color rgb="FFEC6B2E"/>
      <name val="NanumGothic"/>
      <family val="3"/>
      <charset val="129"/>
    </font>
    <font>
      <sz val="14"/>
      <color rgb="FF333333"/>
      <name val="NanumGothic"/>
      <family val="3"/>
      <charset val="129"/>
    </font>
    <font>
      <sz val="14"/>
      <color rgb="FF999999"/>
      <name val="NanumGothic"/>
      <family val="3"/>
      <charset val="129"/>
    </font>
    <font>
      <sz val="12"/>
      <color theme="1"/>
      <name val="NanumGothic"/>
      <family val="3"/>
      <charset val="129"/>
    </font>
    <font>
      <b/>
      <sz val="14"/>
      <color rgb="FF0B8DC7"/>
      <name val="NanumGothic"/>
      <family val="3"/>
      <charset val="129"/>
    </font>
    <font>
      <sz val="14"/>
      <color rgb="FFE60909"/>
      <name val="NanumGothic"/>
      <family val="3"/>
      <charset val="129"/>
    </font>
    <font>
      <sz val="12"/>
      <color rgb="FF999999"/>
      <name val="NanumGothic"/>
      <family val="3"/>
      <charset val="129"/>
    </font>
    <font>
      <sz val="14"/>
      <color rgb="FF1258C2"/>
      <name val="NanumGothic"/>
      <family val="3"/>
      <charset val="129"/>
    </font>
    <font>
      <b/>
      <sz val="14"/>
      <color rgb="FF006BD6"/>
      <name val="NanumGothic"/>
      <family val="3"/>
      <charset val="129"/>
    </font>
    <font>
      <b/>
      <sz val="14"/>
      <color rgb="FF49609A"/>
      <name val="NanumGothic"/>
      <family val="3"/>
      <charset val="129"/>
    </font>
    <font>
      <b/>
      <sz val="14"/>
      <color rgb="FF009999"/>
      <name val="NanumGothic"/>
      <family val="3"/>
      <charset val="129"/>
    </font>
    <font>
      <sz val="12"/>
      <color rgb="FF1258C2"/>
      <name val="NanumGothic"/>
      <family val="3"/>
      <charset val="129"/>
    </font>
    <font>
      <sz val="12"/>
      <color rgb="FFE60909"/>
      <name val="NanumGothic"/>
      <family val="3"/>
      <charset val="129"/>
    </font>
    <font>
      <u/>
      <sz val="12"/>
      <color theme="10"/>
      <name val="맑은 고딕"/>
      <family val="2"/>
      <charset val="129"/>
      <scheme val="minor"/>
    </font>
    <font>
      <u/>
      <sz val="12"/>
      <color theme="11"/>
      <name val="맑은 고딕"/>
      <family val="2"/>
      <charset val="129"/>
      <scheme val="minor"/>
    </font>
    <font>
      <b/>
      <sz val="11.1"/>
      <color rgb="FF333333"/>
      <name val="NanumGothic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9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/>
    <xf numFmtId="176" fontId="0" fillId="0" borderId="0" xfId="0" applyNumberFormat="1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6" fontId="0" fillId="0" borderId="0" xfId="0" applyNumberFormat="1"/>
    <xf numFmtId="8" fontId="0" fillId="0" borderId="0" xfId="0" applyNumberFormat="1"/>
    <xf numFmtId="0" fontId="0" fillId="2" borderId="1" xfId="0" applyFill="1" applyBorder="1" applyAlignment="1">
      <alignment horizontal="center"/>
    </xf>
    <xf numFmtId="22" fontId="5" fillId="0" borderId="1" xfId="0" applyNumberFormat="1" applyFont="1" applyBorder="1"/>
    <xf numFmtId="176" fontId="0" fillId="0" borderId="1" xfId="0" applyNumberForma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176" fontId="2" fillId="0" borderId="1" xfId="0" applyNumberFormat="1" applyFont="1" applyBorder="1"/>
    <xf numFmtId="6" fontId="0" fillId="0" borderId="1" xfId="0" applyNumberFormat="1" applyBorder="1"/>
    <xf numFmtId="8" fontId="0" fillId="0" borderId="1" xfId="0" applyNumberFormat="1" applyBorder="1"/>
    <xf numFmtId="176" fontId="0" fillId="0" borderId="1" xfId="0" applyNumberFormat="1" applyBorder="1"/>
    <xf numFmtId="176" fontId="4" fillId="0" borderId="1" xfId="0" applyNumberFormat="1" applyFont="1" applyBorder="1" applyAlignment="1">
      <alignment horizontal="center"/>
    </xf>
    <xf numFmtId="0" fontId="2" fillId="0" borderId="1" xfId="0" applyFont="1" applyBorder="1"/>
    <xf numFmtId="177" fontId="2" fillId="0" borderId="1" xfId="0" applyNumberFormat="1" applyFont="1" applyBorder="1"/>
    <xf numFmtId="0" fontId="0" fillId="0" borderId="1" xfId="0" applyBorder="1"/>
    <xf numFmtId="0" fontId="0" fillId="2" borderId="1" xfId="0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2" fontId="6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3" fontId="8" fillId="0" borderId="1" xfId="0" applyNumberFormat="1" applyFont="1" applyBorder="1"/>
    <xf numFmtId="0" fontId="8" fillId="0" borderId="1" xfId="0" applyFont="1" applyBorder="1" applyAlignment="1">
      <alignment horizontal="right"/>
    </xf>
    <xf numFmtId="177" fontId="10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8" fillId="0" borderId="1" xfId="0" applyFont="1" applyBorder="1"/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0" fillId="0" borderId="1" xfId="0" applyNumberFormat="1" applyBorder="1"/>
    <xf numFmtId="0" fontId="22" fillId="2" borderId="1" xfId="0" applyFont="1" applyFill="1" applyBorder="1" applyAlignment="1">
      <alignment horizontal="center"/>
    </xf>
    <xf numFmtId="177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9">
    <cellStyle name="기본" xfId="0" builtinId="0"/>
    <cellStyle name="열어 본 하이퍼링크" xfId="2" builtinId="9" hidden="1"/>
    <cellStyle name="열어 본 하이퍼링크" xfId="4" builtinId="9" hidden="1"/>
    <cellStyle name="열어 본 하이퍼링크" xfId="6" builtinId="9" hidden="1"/>
    <cellStyle name="열어 본 하이퍼링크" xfId="8" builtinId="9" hidden="1"/>
    <cellStyle name="열어 본 하이퍼링크" xfId="10" builtinId="9" hidden="1"/>
    <cellStyle name="열어 본 하이퍼링크" xfId="12" builtinId="9" hidden="1"/>
    <cellStyle name="열어 본 하이퍼링크" xfId="14" builtinId="9" hidden="1"/>
    <cellStyle name="열어 본 하이퍼링크" xfId="16" builtinId="9" hidden="1"/>
    <cellStyle name="열어 본 하이퍼링크" xfId="18" builtinId="9" hidden="1"/>
    <cellStyle name="열어 본 하이퍼링크" xfId="20" builtinId="9" hidden="1"/>
    <cellStyle name="열어 본 하이퍼링크" xfId="22" builtinId="9" hidden="1"/>
    <cellStyle name="열어 본 하이퍼링크" xfId="24" builtinId="9" hidden="1"/>
    <cellStyle name="열어 본 하이퍼링크" xfId="26" builtinId="9" hidden="1"/>
    <cellStyle name="열어 본 하이퍼링크" xfId="28" builtinId="9" hidden="1"/>
    <cellStyle name="열어 본 하이퍼링크" xfId="30" builtinId="9" hidden="1"/>
    <cellStyle name="열어 본 하이퍼링크" xfId="32" builtinId="9" hidden="1"/>
    <cellStyle name="열어 본 하이퍼링크" xfId="34" builtinId="9" hidden="1"/>
    <cellStyle name="열어 본 하이퍼링크" xfId="36" builtinId="9" hidden="1"/>
    <cellStyle name="열어 본 하이퍼링크" xfId="38" builtinId="9" hidden="1"/>
    <cellStyle name="열어 본 하이퍼링크" xfId="40" builtinId="9" hidden="1"/>
    <cellStyle name="열어 본 하이퍼링크" xfId="42" builtinId="9" hidden="1"/>
    <cellStyle name="열어 본 하이퍼링크" xfId="44" builtinId="9" hidden="1"/>
    <cellStyle name="열어 본 하이퍼링크" xfId="46" builtinId="9" hidden="1"/>
    <cellStyle name="열어 본 하이퍼링크" xfId="48" builtinId="9" hidden="1"/>
    <cellStyle name="열어 본 하이퍼링크" xfId="50" builtinId="9" hidden="1"/>
    <cellStyle name="열어 본 하이퍼링크" xfId="52" builtinId="9" hidden="1"/>
    <cellStyle name="열어 본 하이퍼링크" xfId="54" builtinId="9" hidden="1"/>
    <cellStyle name="열어 본 하이퍼링크" xfId="56" builtinId="9" hidden="1"/>
    <cellStyle name="열어 본 하이퍼링크" xfId="58" builtinId="9" hidden="1"/>
    <cellStyle name="열어 본 하이퍼링크" xfId="60" builtinId="9" hidden="1"/>
    <cellStyle name="열어 본 하이퍼링크" xfId="62" builtinId="9" hidden="1"/>
    <cellStyle name="열어 본 하이퍼링크" xfId="64" builtinId="9" hidden="1"/>
    <cellStyle name="열어 본 하이퍼링크" xfId="66" builtinId="9" hidden="1"/>
    <cellStyle name="열어 본 하이퍼링크" xfId="68" builtinId="9" hidden="1"/>
    <cellStyle name="하이퍼링크" xfId="1" builtinId="8" hidden="1"/>
    <cellStyle name="하이퍼링크" xfId="3" builtinId="8" hidden="1"/>
    <cellStyle name="하이퍼링크" xfId="5" builtinId="8" hidden="1"/>
    <cellStyle name="하이퍼링크" xfId="7" builtinId="8" hidden="1"/>
    <cellStyle name="하이퍼링크" xfId="9" builtinId="8" hidden="1"/>
    <cellStyle name="하이퍼링크" xfId="11" builtinId="8" hidden="1"/>
    <cellStyle name="하이퍼링크" xfId="13" builtinId="8" hidden="1"/>
    <cellStyle name="하이퍼링크" xfId="15" builtinId="8" hidden="1"/>
    <cellStyle name="하이퍼링크" xfId="17" builtinId="8" hidden="1"/>
    <cellStyle name="하이퍼링크" xfId="19" builtinId="8" hidden="1"/>
    <cellStyle name="하이퍼링크" xfId="21" builtinId="8" hidden="1"/>
    <cellStyle name="하이퍼링크" xfId="23" builtinId="8" hidden="1"/>
    <cellStyle name="하이퍼링크" xfId="25" builtinId="8" hidden="1"/>
    <cellStyle name="하이퍼링크" xfId="27" builtinId="8" hidden="1"/>
    <cellStyle name="하이퍼링크" xfId="29" builtinId="8" hidden="1"/>
    <cellStyle name="하이퍼링크" xfId="31" builtinId="8" hidden="1"/>
    <cellStyle name="하이퍼링크" xfId="33" builtinId="8" hidden="1"/>
    <cellStyle name="하이퍼링크" xfId="35" builtinId="8" hidden="1"/>
    <cellStyle name="하이퍼링크" xfId="37" builtinId="8" hidden="1"/>
    <cellStyle name="하이퍼링크" xfId="39" builtinId="8" hidden="1"/>
    <cellStyle name="하이퍼링크" xfId="41" builtinId="8" hidden="1"/>
    <cellStyle name="하이퍼링크" xfId="43" builtinId="8" hidden="1"/>
    <cellStyle name="하이퍼링크" xfId="45" builtinId="8" hidden="1"/>
    <cellStyle name="하이퍼링크" xfId="47" builtinId="8" hidden="1"/>
    <cellStyle name="하이퍼링크" xfId="49" builtinId="8" hidden="1"/>
    <cellStyle name="하이퍼링크" xfId="51" builtinId="8" hidden="1"/>
    <cellStyle name="하이퍼링크" xfId="53" builtinId="8" hidden="1"/>
    <cellStyle name="하이퍼링크" xfId="55" builtinId="8" hidden="1"/>
    <cellStyle name="하이퍼링크" xfId="57" builtinId="8" hidden="1"/>
    <cellStyle name="하이퍼링크" xfId="59" builtinId="8" hidden="1"/>
    <cellStyle name="하이퍼링크" xfId="61" builtinId="8" hidden="1"/>
    <cellStyle name="하이퍼링크" xfId="63" builtinId="8" hidden="1"/>
    <cellStyle name="하이퍼링크" xfId="65" builtinId="8" hidden="1"/>
    <cellStyle name="하이퍼링크" xfId="67" builtinId="8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4"/>
  <sheetViews>
    <sheetView tabSelected="1" workbookViewId="0"/>
  </sheetViews>
  <sheetFormatPr baseColWidth="10" defaultRowHeight="18" x14ac:dyDescent="0.25"/>
  <cols>
    <col min="2" max="2" width="14.7109375" style="2" bestFit="1" customWidth="1"/>
    <col min="3" max="3" width="10.7109375" style="2"/>
    <col min="4" max="4" width="14.42578125" style="2" bestFit="1" customWidth="1"/>
    <col min="5" max="5" width="20.5703125" bestFit="1" customWidth="1"/>
    <col min="6" max="7" width="16" bestFit="1" customWidth="1"/>
    <col min="8" max="8" width="12.85546875" bestFit="1" customWidth="1"/>
    <col min="9" max="9" width="11.7109375" style="22" bestFit="1" customWidth="1"/>
    <col min="10" max="10" width="12.28515625" bestFit="1" customWidth="1"/>
    <col min="11" max="11" width="13.28515625" bestFit="1" customWidth="1"/>
    <col min="12" max="12" width="12.5703125" bestFit="1" customWidth="1"/>
    <col min="13" max="13" width="14.28515625" bestFit="1" customWidth="1"/>
    <col min="14" max="14" width="15.28515625" bestFit="1" customWidth="1"/>
    <col min="15" max="15" width="16.7109375" bestFit="1" customWidth="1"/>
    <col min="16" max="16" width="12.5703125" bestFit="1" customWidth="1"/>
  </cols>
  <sheetData>
    <row r="2" spans="1:14" x14ac:dyDescent="0.25">
      <c r="B2" s="6" t="s">
        <v>7</v>
      </c>
      <c r="C2" s="6" t="s">
        <v>2</v>
      </c>
      <c r="D2" s="6" t="s">
        <v>4</v>
      </c>
      <c r="E2" s="6" t="s">
        <v>0</v>
      </c>
      <c r="F2" s="6" t="s">
        <v>1</v>
      </c>
      <c r="G2" s="6" t="s">
        <v>10</v>
      </c>
      <c r="H2" s="6" t="s">
        <v>15</v>
      </c>
      <c r="I2" s="18" t="s">
        <v>16</v>
      </c>
      <c r="J2" s="6" t="s">
        <v>17</v>
      </c>
      <c r="K2" s="6" t="s">
        <v>227</v>
      </c>
    </row>
    <row r="3" spans="1:14" ht="19" x14ac:dyDescent="0.25">
      <c r="B3" s="7">
        <v>42939.741122685184</v>
      </c>
      <c r="C3" s="8" t="s">
        <v>9</v>
      </c>
      <c r="D3" s="9" t="s">
        <v>5</v>
      </c>
      <c r="E3" s="10">
        <v>24446.607400000001</v>
      </c>
      <c r="F3" s="11">
        <v>214</v>
      </c>
      <c r="G3" s="12">
        <f>F3*E3</f>
        <v>5231573.9835999999</v>
      </c>
      <c r="H3" s="13"/>
      <c r="I3" s="19">
        <v>22.018999999999998</v>
      </c>
      <c r="J3" s="13"/>
      <c r="K3" s="12">
        <f>-G3</f>
        <v>-5231573.9835999999</v>
      </c>
      <c r="L3" t="s">
        <v>238</v>
      </c>
    </row>
    <row r="4" spans="1:14" ht="19" x14ac:dyDescent="0.25">
      <c r="B4" s="7">
        <v>42939.754340277781</v>
      </c>
      <c r="C4" s="8" t="s">
        <v>9</v>
      </c>
      <c r="D4" s="14" t="s">
        <v>6</v>
      </c>
      <c r="E4" s="15">
        <v>23521.451499999999</v>
      </c>
      <c r="F4" s="11">
        <v>216</v>
      </c>
      <c r="G4" s="12">
        <f t="shared" ref="G4:G10" si="0">F4*E4</f>
        <v>5080633.5240000002</v>
      </c>
      <c r="H4" s="13"/>
      <c r="I4" s="20"/>
      <c r="J4" s="13"/>
      <c r="K4" s="12">
        <f>K3+G4</f>
        <v>-150940.45959999971</v>
      </c>
    </row>
    <row r="5" spans="1:14" ht="19" x14ac:dyDescent="0.25">
      <c r="B5" s="7">
        <v>42939.754340277781</v>
      </c>
      <c r="C5" s="8" t="s">
        <v>9</v>
      </c>
      <c r="D5" s="14" t="s">
        <v>6</v>
      </c>
      <c r="E5" s="15">
        <v>300</v>
      </c>
      <c r="F5" s="11">
        <v>216</v>
      </c>
      <c r="G5" s="12">
        <f t="shared" si="0"/>
        <v>64800</v>
      </c>
      <c r="H5" s="13"/>
      <c r="I5" s="20"/>
      <c r="J5" s="13"/>
      <c r="K5" s="12">
        <f t="shared" ref="K5:K6" si="1">K4+G5</f>
        <v>-86140.459599999711</v>
      </c>
    </row>
    <row r="6" spans="1:14" ht="19" x14ac:dyDescent="0.25">
      <c r="B6" s="7">
        <v>42939.754340277781</v>
      </c>
      <c r="C6" s="8" t="s">
        <v>9</v>
      </c>
      <c r="D6" s="14" t="s">
        <v>6</v>
      </c>
      <c r="E6" s="15">
        <v>603.154</v>
      </c>
      <c r="F6" s="11">
        <v>217</v>
      </c>
      <c r="G6" s="12">
        <f t="shared" si="0"/>
        <v>130884.41800000001</v>
      </c>
      <c r="H6" s="13"/>
      <c r="I6" s="20"/>
      <c r="J6" s="13"/>
      <c r="K6" s="12">
        <f t="shared" si="1"/>
        <v>44743.958400000294</v>
      </c>
    </row>
    <row r="7" spans="1:14" ht="19" x14ac:dyDescent="0.25">
      <c r="B7" s="7">
        <v>42940.080567129633</v>
      </c>
      <c r="C7" s="8" t="s">
        <v>13</v>
      </c>
      <c r="D7" s="14" t="s">
        <v>11</v>
      </c>
      <c r="E7" s="15">
        <v>34.351599999999998</v>
      </c>
      <c r="F7" s="16">
        <v>251950</v>
      </c>
      <c r="G7" s="12">
        <f t="shared" si="0"/>
        <v>8654885.6199999992</v>
      </c>
      <c r="H7" s="13"/>
      <c r="I7" s="20"/>
      <c r="J7" s="13"/>
      <c r="K7" s="12">
        <f>K6+G7</f>
        <v>8699629.5783999991</v>
      </c>
    </row>
    <row r="8" spans="1:14" ht="19" x14ac:dyDescent="0.25">
      <c r="B8" s="7">
        <v>42940.086782407408</v>
      </c>
      <c r="C8" s="8" t="s">
        <v>13</v>
      </c>
      <c r="D8" s="14" t="s">
        <v>11</v>
      </c>
      <c r="E8" s="15">
        <v>0.84370000000000001</v>
      </c>
      <c r="F8" s="16">
        <v>251950</v>
      </c>
      <c r="G8" s="12">
        <f t="shared" si="0"/>
        <v>212570.215</v>
      </c>
      <c r="H8" s="13"/>
      <c r="I8" s="20"/>
      <c r="J8" s="13"/>
      <c r="K8" s="12">
        <f>K7+G8</f>
        <v>8912199.7933999989</v>
      </c>
      <c r="N8" s="5"/>
    </row>
    <row r="9" spans="1:14" ht="19" x14ac:dyDescent="0.25">
      <c r="B9" s="7">
        <v>42940.896458333336</v>
      </c>
      <c r="C9" s="8" t="s">
        <v>13</v>
      </c>
      <c r="D9" s="9" t="s">
        <v>14</v>
      </c>
      <c r="E9" s="15">
        <v>35.056600000000003</v>
      </c>
      <c r="F9" s="16">
        <v>250550</v>
      </c>
      <c r="G9" s="12">
        <f t="shared" si="0"/>
        <v>8783431.1300000008</v>
      </c>
      <c r="H9" s="13"/>
      <c r="I9" s="20"/>
      <c r="J9" s="13"/>
      <c r="K9" s="12">
        <f>K8-G9</f>
        <v>128768.6633999981</v>
      </c>
    </row>
    <row r="10" spans="1:14" ht="19" x14ac:dyDescent="0.25">
      <c r="B10" s="7">
        <v>42940.896458333336</v>
      </c>
      <c r="C10" s="8" t="s">
        <v>13</v>
      </c>
      <c r="D10" s="9" t="s">
        <v>14</v>
      </c>
      <c r="E10" s="15">
        <v>0.13869999999999999</v>
      </c>
      <c r="F10" s="16">
        <v>250550</v>
      </c>
      <c r="G10" s="12">
        <f t="shared" si="0"/>
        <v>34751.284999999996</v>
      </c>
      <c r="H10" s="13"/>
      <c r="I10" s="20"/>
      <c r="J10" s="13"/>
      <c r="K10" s="12">
        <f>K9-G10</f>
        <v>94017.378399998095</v>
      </c>
      <c r="N10" s="5"/>
    </row>
    <row r="11" spans="1:14" x14ac:dyDescent="0.25">
      <c r="C11" s="3"/>
      <c r="D11" s="3"/>
      <c r="E11" s="1"/>
      <c r="F11" s="4"/>
      <c r="G11" s="4"/>
      <c r="H11" s="1"/>
      <c r="I11" s="21"/>
      <c r="J11" s="1"/>
      <c r="N11" s="5"/>
    </row>
    <row r="12" spans="1:14" x14ac:dyDescent="0.25">
      <c r="B12" s="42" t="s">
        <v>239</v>
      </c>
      <c r="C12" s="41">
        <f>KRW!K18+BTC!K42+ETH!K224+ETC!K36+XRP!K94</f>
        <v>5155105</v>
      </c>
      <c r="D12" s="3"/>
      <c r="E12" s="1"/>
      <c r="F12" s="4"/>
      <c r="G12" s="4"/>
      <c r="H12" s="1"/>
      <c r="I12" s="21"/>
      <c r="J12" s="1"/>
    </row>
    <row r="13" spans="1:14" x14ac:dyDescent="0.25">
      <c r="C13" s="3"/>
      <c r="D13" s="3"/>
      <c r="E13" s="1"/>
      <c r="F13" s="4"/>
      <c r="G13" s="4"/>
      <c r="H13" s="1"/>
      <c r="I13" s="21"/>
      <c r="J13" s="1"/>
    </row>
    <row r="14" spans="1:14" x14ac:dyDescent="0.25">
      <c r="C14" s="3"/>
      <c r="D14" s="3"/>
      <c r="E14" s="1"/>
      <c r="F14" s="4"/>
      <c r="G14" s="4"/>
      <c r="H14" s="1"/>
      <c r="I14" s="21"/>
      <c r="J14" s="1"/>
    </row>
    <row r="15" spans="1:14" x14ac:dyDescent="0.25">
      <c r="A15" s="2"/>
      <c r="B15" s="40" t="s">
        <v>18</v>
      </c>
      <c r="C15" s="40" t="s">
        <v>19</v>
      </c>
      <c r="D15" s="40" t="s">
        <v>20</v>
      </c>
      <c r="E15" s="40" t="s">
        <v>21</v>
      </c>
      <c r="F15" s="40" t="s">
        <v>22</v>
      </c>
      <c r="G15" s="40" t="s">
        <v>23</v>
      </c>
      <c r="H15" s="40" t="s">
        <v>24</v>
      </c>
      <c r="I15" s="40" t="s">
        <v>3</v>
      </c>
      <c r="J15" s="40" t="s">
        <v>25</v>
      </c>
      <c r="K15" s="40" t="s">
        <v>37</v>
      </c>
    </row>
    <row r="16" spans="1:14" ht="19" x14ac:dyDescent="0.25">
      <c r="B16" s="23">
        <v>42880.881516203706</v>
      </c>
      <c r="C16" s="24" t="s">
        <v>32</v>
      </c>
      <c r="D16" s="25" t="s">
        <v>35</v>
      </c>
      <c r="E16" s="26">
        <v>0</v>
      </c>
      <c r="F16" s="26">
        <v>0</v>
      </c>
      <c r="G16" s="26">
        <v>0</v>
      </c>
      <c r="H16" s="27">
        <v>10000000</v>
      </c>
      <c r="I16" s="28"/>
      <c r="J16" s="26">
        <v>0</v>
      </c>
      <c r="K16" s="29">
        <f>IF(C16="KRW",H16,0)</f>
        <v>10000000</v>
      </c>
    </row>
    <row r="17" spans="2:11" ht="19" x14ac:dyDescent="0.25">
      <c r="B17" s="23">
        <v>42880.888935185183</v>
      </c>
      <c r="C17" s="30" t="s">
        <v>8</v>
      </c>
      <c r="D17" s="25" t="s">
        <v>28</v>
      </c>
      <c r="E17" s="31" t="s">
        <v>30</v>
      </c>
      <c r="F17" s="32">
        <v>10000</v>
      </c>
      <c r="G17" s="32">
        <v>474</v>
      </c>
      <c r="H17" s="27">
        <v>-4740000</v>
      </c>
      <c r="I17" s="28" t="s">
        <v>38</v>
      </c>
      <c r="J17" s="26">
        <v>0</v>
      </c>
      <c r="K17" s="29">
        <f>IF(C17="KRW",H17,0)+K16+IF(C17&lt;&gt;"KRW",H17,0)</f>
        <v>5260000</v>
      </c>
    </row>
    <row r="18" spans="2:11" ht="19" x14ac:dyDescent="0.25">
      <c r="B18" s="23">
        <v>42881.40892361111</v>
      </c>
      <c r="C18" s="30" t="s">
        <v>8</v>
      </c>
      <c r="D18" s="25" t="s">
        <v>28</v>
      </c>
      <c r="E18" s="31" t="s">
        <v>30</v>
      </c>
      <c r="F18" s="32">
        <v>10000</v>
      </c>
      <c r="G18" s="32">
        <v>453</v>
      </c>
      <c r="H18" s="27">
        <v>-4530000</v>
      </c>
      <c r="I18" s="28" t="s">
        <v>38</v>
      </c>
      <c r="J18" s="26">
        <v>0</v>
      </c>
      <c r="K18" s="29">
        <f t="shared" ref="K18:K81" si="2">IF(C18="KRW",H18,0)+K17+IF(C18&lt;&gt;"KRW",H18,0)</f>
        <v>730000</v>
      </c>
    </row>
    <row r="19" spans="2:11" ht="19" x14ac:dyDescent="0.25">
      <c r="B19" s="23">
        <v>42882.417939814812</v>
      </c>
      <c r="C19" s="24" t="s">
        <v>32</v>
      </c>
      <c r="D19" s="25" t="s">
        <v>35</v>
      </c>
      <c r="E19" s="26">
        <v>0</v>
      </c>
      <c r="F19" s="26">
        <v>0</v>
      </c>
      <c r="G19" s="26">
        <v>0</v>
      </c>
      <c r="H19" s="27">
        <v>10000000</v>
      </c>
      <c r="I19" s="28"/>
      <c r="J19" s="26">
        <v>0</v>
      </c>
      <c r="K19" s="29">
        <f t="shared" si="2"/>
        <v>10730000</v>
      </c>
    </row>
    <row r="20" spans="2:11" ht="19" x14ac:dyDescent="0.25">
      <c r="B20" s="23">
        <v>42882.563900462963</v>
      </c>
      <c r="C20" s="30" t="s">
        <v>8</v>
      </c>
      <c r="D20" s="25" t="s">
        <v>28</v>
      </c>
      <c r="E20" s="31" t="s">
        <v>30</v>
      </c>
      <c r="F20" s="32">
        <v>8493.0576999999994</v>
      </c>
      <c r="G20" s="32">
        <v>340</v>
      </c>
      <c r="H20" s="27">
        <v>-2887640</v>
      </c>
      <c r="I20" s="28" t="s">
        <v>39</v>
      </c>
      <c r="J20" s="26">
        <v>0</v>
      </c>
      <c r="K20" s="29">
        <f t="shared" si="2"/>
        <v>7842360</v>
      </c>
    </row>
    <row r="21" spans="2:11" ht="19" x14ac:dyDescent="0.25">
      <c r="B21" s="23">
        <v>42882.564108796294</v>
      </c>
      <c r="C21" s="30" t="s">
        <v>8</v>
      </c>
      <c r="D21" s="25" t="s">
        <v>28</v>
      </c>
      <c r="E21" s="31" t="s">
        <v>30</v>
      </c>
      <c r="F21" s="32">
        <v>23065.765800000001</v>
      </c>
      <c r="G21" s="32">
        <v>340</v>
      </c>
      <c r="H21" s="27">
        <v>-7842360</v>
      </c>
      <c r="I21" s="28" t="s">
        <v>40</v>
      </c>
      <c r="J21" s="26">
        <v>0</v>
      </c>
      <c r="K21" s="29">
        <f t="shared" si="2"/>
        <v>0</v>
      </c>
    </row>
    <row r="22" spans="2:11" ht="19" x14ac:dyDescent="0.25">
      <c r="B22" s="23">
        <v>42887.707118055558</v>
      </c>
      <c r="C22" s="30" t="s">
        <v>8</v>
      </c>
      <c r="D22" s="25" t="s">
        <v>28</v>
      </c>
      <c r="E22" s="33" t="s">
        <v>29</v>
      </c>
      <c r="F22" s="32">
        <v>-51490.952899999997</v>
      </c>
      <c r="G22" s="32">
        <v>417</v>
      </c>
      <c r="H22" s="27">
        <v>21471727</v>
      </c>
      <c r="I22" s="28" t="s">
        <v>41</v>
      </c>
      <c r="J22" s="26">
        <v>0</v>
      </c>
      <c r="K22" s="29">
        <f t="shared" si="2"/>
        <v>21471727</v>
      </c>
    </row>
    <row r="23" spans="2:11" ht="19" x14ac:dyDescent="0.25">
      <c r="B23" s="23">
        <v>42887.780451388891</v>
      </c>
      <c r="C23" s="30" t="s">
        <v>8</v>
      </c>
      <c r="D23" s="25" t="s">
        <v>28</v>
      </c>
      <c r="E23" s="31" t="s">
        <v>30</v>
      </c>
      <c r="F23" s="32">
        <v>10000</v>
      </c>
      <c r="G23" s="32">
        <v>410</v>
      </c>
      <c r="H23" s="27">
        <v>-4100000</v>
      </c>
      <c r="I23" s="28" t="s">
        <v>42</v>
      </c>
      <c r="J23" s="26">
        <v>0</v>
      </c>
      <c r="K23" s="29">
        <f t="shared" si="2"/>
        <v>17371727</v>
      </c>
    </row>
    <row r="24" spans="2:11" ht="19" x14ac:dyDescent="0.25">
      <c r="B24" s="23">
        <v>42887.792511574073</v>
      </c>
      <c r="C24" s="30" t="s">
        <v>8</v>
      </c>
      <c r="D24" s="25" t="s">
        <v>28</v>
      </c>
      <c r="E24" s="31" t="s">
        <v>30</v>
      </c>
      <c r="F24" s="32">
        <v>25000</v>
      </c>
      <c r="G24" s="32">
        <v>400</v>
      </c>
      <c r="H24" s="27">
        <v>-10000000</v>
      </c>
      <c r="I24" s="28" t="s">
        <v>43</v>
      </c>
      <c r="J24" s="26">
        <v>0</v>
      </c>
      <c r="K24" s="29">
        <f t="shared" si="2"/>
        <v>7371727</v>
      </c>
    </row>
    <row r="25" spans="2:11" ht="19" x14ac:dyDescent="0.25">
      <c r="B25" s="23">
        <v>42887.806122685186</v>
      </c>
      <c r="C25" s="30" t="s">
        <v>8</v>
      </c>
      <c r="D25" s="25" t="s">
        <v>28</v>
      </c>
      <c r="E25" s="31" t="s">
        <v>30</v>
      </c>
      <c r="F25" s="32">
        <v>1029.8400999999999</v>
      </c>
      <c r="G25" s="32">
        <v>392</v>
      </c>
      <c r="H25" s="27">
        <v>-403697</v>
      </c>
      <c r="I25" s="28" t="s">
        <v>44</v>
      </c>
      <c r="J25" s="26">
        <v>0</v>
      </c>
      <c r="K25" s="29">
        <f t="shared" si="2"/>
        <v>6968030</v>
      </c>
    </row>
    <row r="26" spans="2:11" ht="19" x14ac:dyDescent="0.25">
      <c r="B26" s="23">
        <v>42887.806134259263</v>
      </c>
      <c r="C26" s="30" t="s">
        <v>8</v>
      </c>
      <c r="D26" s="25" t="s">
        <v>28</v>
      </c>
      <c r="E26" s="31" t="s">
        <v>30</v>
      </c>
      <c r="F26" s="32">
        <v>13142.1633</v>
      </c>
      <c r="G26" s="32">
        <v>392</v>
      </c>
      <c r="H26" s="27">
        <v>-5151728</v>
      </c>
      <c r="I26" s="28" t="s">
        <v>45</v>
      </c>
      <c r="J26" s="26">
        <v>0</v>
      </c>
      <c r="K26" s="29">
        <f t="shared" si="2"/>
        <v>1816302</v>
      </c>
    </row>
    <row r="27" spans="2:11" ht="19" x14ac:dyDescent="0.25">
      <c r="B27" s="23">
        <v>42887.806180555555</v>
      </c>
      <c r="C27" s="30" t="s">
        <v>8</v>
      </c>
      <c r="D27" s="25" t="s">
        <v>28</v>
      </c>
      <c r="E27" s="31" t="s">
        <v>30</v>
      </c>
      <c r="F27" s="32">
        <v>4490.5991000000004</v>
      </c>
      <c r="G27" s="32">
        <v>392</v>
      </c>
      <c r="H27" s="27">
        <v>-1760315</v>
      </c>
      <c r="I27" s="28" t="s">
        <v>46</v>
      </c>
      <c r="J27" s="26">
        <v>0</v>
      </c>
      <c r="K27" s="29">
        <f t="shared" si="2"/>
        <v>55987</v>
      </c>
    </row>
    <row r="28" spans="2:11" ht="19" x14ac:dyDescent="0.25">
      <c r="B28" s="23">
        <v>42887.806875000002</v>
      </c>
      <c r="C28" s="30" t="s">
        <v>8</v>
      </c>
      <c r="D28" s="25" t="s">
        <v>28</v>
      </c>
      <c r="E28" s="31" t="s">
        <v>30</v>
      </c>
      <c r="F28" s="32">
        <v>142.82650000000001</v>
      </c>
      <c r="G28" s="32">
        <v>392</v>
      </c>
      <c r="H28" s="27">
        <v>-55988</v>
      </c>
      <c r="I28" s="28" t="s">
        <v>47</v>
      </c>
      <c r="J28" s="26">
        <v>0</v>
      </c>
      <c r="K28" s="29">
        <f t="shared" si="2"/>
        <v>-1</v>
      </c>
    </row>
    <row r="29" spans="2:11" ht="19" x14ac:dyDescent="0.25">
      <c r="B29" s="23">
        <v>42892.847812499997</v>
      </c>
      <c r="C29" s="24" t="s">
        <v>32</v>
      </c>
      <c r="D29" s="25" t="s">
        <v>35</v>
      </c>
      <c r="E29" s="26">
        <v>0</v>
      </c>
      <c r="F29" s="26">
        <v>0</v>
      </c>
      <c r="G29" s="26">
        <v>0</v>
      </c>
      <c r="H29" s="27">
        <v>6000000</v>
      </c>
      <c r="I29" s="28"/>
      <c r="J29" s="26">
        <v>0</v>
      </c>
      <c r="K29" s="29">
        <f t="shared" si="2"/>
        <v>5999999</v>
      </c>
    </row>
    <row r="30" spans="2:11" ht="19" x14ac:dyDescent="0.25">
      <c r="B30" s="23">
        <v>42892.867164351854</v>
      </c>
      <c r="C30" s="30" t="s">
        <v>8</v>
      </c>
      <c r="D30" s="25" t="s">
        <v>28</v>
      </c>
      <c r="E30" s="31" t="s">
        <v>30</v>
      </c>
      <c r="F30" s="32">
        <v>894.16740000000004</v>
      </c>
      <c r="G30" s="32">
        <v>338</v>
      </c>
      <c r="H30" s="27">
        <v>-302229</v>
      </c>
      <c r="I30" s="28" t="s">
        <v>48</v>
      </c>
      <c r="J30" s="26">
        <v>0</v>
      </c>
      <c r="K30" s="29">
        <f t="shared" si="2"/>
        <v>5697770</v>
      </c>
    </row>
    <row r="31" spans="2:11" ht="19" x14ac:dyDescent="0.25">
      <c r="B31" s="23">
        <v>42892.868368055555</v>
      </c>
      <c r="C31" s="30" t="s">
        <v>8</v>
      </c>
      <c r="D31" s="25" t="s">
        <v>28</v>
      </c>
      <c r="E31" s="31" t="s">
        <v>30</v>
      </c>
      <c r="F31" s="32">
        <v>12983.0244</v>
      </c>
      <c r="G31" s="32">
        <v>338</v>
      </c>
      <c r="H31" s="27">
        <v>-4388262</v>
      </c>
      <c r="I31" s="28" t="s">
        <v>49</v>
      </c>
      <c r="J31" s="26">
        <v>0</v>
      </c>
      <c r="K31" s="29">
        <f t="shared" si="2"/>
        <v>1309508</v>
      </c>
    </row>
    <row r="32" spans="2:11" ht="19" x14ac:dyDescent="0.25">
      <c r="B32" s="23">
        <v>42892.868645833332</v>
      </c>
      <c r="C32" s="30" t="s">
        <v>8</v>
      </c>
      <c r="D32" s="25" t="s">
        <v>28</v>
      </c>
      <c r="E32" s="31" t="s">
        <v>30</v>
      </c>
      <c r="F32" s="32">
        <v>3874.2903999999999</v>
      </c>
      <c r="G32" s="32">
        <v>338</v>
      </c>
      <c r="H32" s="27">
        <v>-1309510</v>
      </c>
      <c r="I32" s="28" t="s">
        <v>50</v>
      </c>
      <c r="J32" s="26">
        <v>0</v>
      </c>
      <c r="K32" s="29">
        <f t="shared" si="2"/>
        <v>-2</v>
      </c>
    </row>
    <row r="33" spans="2:11" ht="19" x14ac:dyDescent="0.25">
      <c r="B33" s="23">
        <v>42895.570115740738</v>
      </c>
      <c r="C33" s="30" t="s">
        <v>8</v>
      </c>
      <c r="D33" s="25" t="s">
        <v>28</v>
      </c>
      <c r="E33" s="33" t="s">
        <v>29</v>
      </c>
      <c r="F33" s="32">
        <v>-900.27059999999994</v>
      </c>
      <c r="G33" s="32">
        <v>338</v>
      </c>
      <c r="H33" s="27">
        <v>304291</v>
      </c>
      <c r="I33" s="28" t="s">
        <v>51</v>
      </c>
      <c r="J33" s="26">
        <v>0</v>
      </c>
      <c r="K33" s="29">
        <f t="shared" si="2"/>
        <v>304289</v>
      </c>
    </row>
    <row r="34" spans="2:11" ht="19" x14ac:dyDescent="0.25">
      <c r="B34" s="23">
        <v>42895.570115740738</v>
      </c>
      <c r="C34" s="30" t="s">
        <v>8</v>
      </c>
      <c r="D34" s="25" t="s">
        <v>28</v>
      </c>
      <c r="E34" s="33" t="s">
        <v>29</v>
      </c>
      <c r="F34" s="32">
        <v>-900</v>
      </c>
      <c r="G34" s="32">
        <v>338</v>
      </c>
      <c r="H34" s="27">
        <v>304200</v>
      </c>
      <c r="I34" s="28" t="s">
        <v>51</v>
      </c>
      <c r="J34" s="26">
        <v>0</v>
      </c>
      <c r="K34" s="29">
        <f t="shared" si="2"/>
        <v>608489</v>
      </c>
    </row>
    <row r="35" spans="2:11" ht="19" x14ac:dyDescent="0.25">
      <c r="B35" s="23">
        <v>42895.570115740738</v>
      </c>
      <c r="C35" s="30" t="s">
        <v>8</v>
      </c>
      <c r="D35" s="25" t="s">
        <v>28</v>
      </c>
      <c r="E35" s="33" t="s">
        <v>29</v>
      </c>
      <c r="F35" s="32">
        <v>-10018.5502</v>
      </c>
      <c r="G35" s="32">
        <v>338</v>
      </c>
      <c r="H35" s="27">
        <v>3386270</v>
      </c>
      <c r="I35" s="28" t="s">
        <v>52</v>
      </c>
      <c r="J35" s="26">
        <v>0</v>
      </c>
      <c r="K35" s="29">
        <f t="shared" si="2"/>
        <v>3994759</v>
      </c>
    </row>
    <row r="36" spans="2:11" ht="19" x14ac:dyDescent="0.25">
      <c r="B36" s="23">
        <v>42895.570127314815</v>
      </c>
      <c r="C36" s="30" t="s">
        <v>8</v>
      </c>
      <c r="D36" s="25" t="s">
        <v>28</v>
      </c>
      <c r="E36" s="33" t="s">
        <v>29</v>
      </c>
      <c r="F36" s="32">
        <v>-952.81650000000002</v>
      </c>
      <c r="G36" s="32">
        <v>338</v>
      </c>
      <c r="H36" s="27">
        <v>322052</v>
      </c>
      <c r="I36" s="28" t="s">
        <v>53</v>
      </c>
      <c r="J36" s="26">
        <v>0</v>
      </c>
      <c r="K36" s="29">
        <f t="shared" si="2"/>
        <v>4316811</v>
      </c>
    </row>
    <row r="37" spans="2:11" ht="19" x14ac:dyDescent="0.25">
      <c r="B37" s="23">
        <v>42895.570127314815</v>
      </c>
      <c r="C37" s="30" t="s">
        <v>8</v>
      </c>
      <c r="D37" s="25" t="s">
        <v>28</v>
      </c>
      <c r="E37" s="33" t="s">
        <v>29</v>
      </c>
      <c r="F37" s="32">
        <v>-5029.5887000000002</v>
      </c>
      <c r="G37" s="32">
        <v>338</v>
      </c>
      <c r="H37" s="27">
        <v>1700001</v>
      </c>
      <c r="I37" s="28" t="s">
        <v>54</v>
      </c>
      <c r="J37" s="26">
        <v>0</v>
      </c>
      <c r="K37" s="29">
        <f t="shared" si="2"/>
        <v>6016812</v>
      </c>
    </row>
    <row r="38" spans="2:11" ht="19" x14ac:dyDescent="0.25">
      <c r="B38" s="23">
        <v>42895.570127314815</v>
      </c>
      <c r="C38" s="30" t="s">
        <v>8</v>
      </c>
      <c r="D38" s="25" t="s">
        <v>28</v>
      </c>
      <c r="E38" s="33" t="s">
        <v>29</v>
      </c>
      <c r="F38" s="32">
        <v>-1017.6863</v>
      </c>
      <c r="G38" s="32">
        <v>338</v>
      </c>
      <c r="H38" s="27">
        <v>343978</v>
      </c>
      <c r="I38" s="28" t="s">
        <v>55</v>
      </c>
      <c r="J38" s="26">
        <v>0</v>
      </c>
      <c r="K38" s="29">
        <f t="shared" si="2"/>
        <v>6360790</v>
      </c>
    </row>
    <row r="39" spans="2:11" ht="19" x14ac:dyDescent="0.25">
      <c r="B39" s="23">
        <v>42895.570127314815</v>
      </c>
      <c r="C39" s="30" t="s">
        <v>8</v>
      </c>
      <c r="D39" s="25" t="s">
        <v>28</v>
      </c>
      <c r="E39" s="33" t="s">
        <v>29</v>
      </c>
      <c r="F39" s="32">
        <v>-29.6479</v>
      </c>
      <c r="G39" s="32">
        <v>338</v>
      </c>
      <c r="H39" s="27">
        <v>10021</v>
      </c>
      <c r="I39" s="28" t="s">
        <v>56</v>
      </c>
      <c r="J39" s="26">
        <v>0</v>
      </c>
      <c r="K39" s="29">
        <f t="shared" si="2"/>
        <v>6370811</v>
      </c>
    </row>
    <row r="40" spans="2:11" ht="19" x14ac:dyDescent="0.25">
      <c r="B40" s="23">
        <v>42895.570127314815</v>
      </c>
      <c r="C40" s="30" t="s">
        <v>8</v>
      </c>
      <c r="D40" s="25" t="s">
        <v>28</v>
      </c>
      <c r="E40" s="33" t="s">
        <v>29</v>
      </c>
      <c r="F40" s="32">
        <v>-18429.0118</v>
      </c>
      <c r="G40" s="32">
        <v>338</v>
      </c>
      <c r="H40" s="27">
        <v>6229006</v>
      </c>
      <c r="I40" s="28" t="s">
        <v>57</v>
      </c>
      <c r="J40" s="26">
        <v>0</v>
      </c>
      <c r="K40" s="29">
        <f t="shared" si="2"/>
        <v>12599817</v>
      </c>
    </row>
    <row r="41" spans="2:11" ht="19" x14ac:dyDescent="0.25">
      <c r="B41" s="23">
        <v>42895.570127314815</v>
      </c>
      <c r="C41" s="30" t="s">
        <v>8</v>
      </c>
      <c r="D41" s="25" t="s">
        <v>28</v>
      </c>
      <c r="E41" s="33" t="s">
        <v>29</v>
      </c>
      <c r="F41" s="32">
        <v>-1463.2396000000001</v>
      </c>
      <c r="G41" s="32">
        <v>338</v>
      </c>
      <c r="H41" s="27">
        <v>494575</v>
      </c>
      <c r="I41" s="28" t="s">
        <v>58</v>
      </c>
      <c r="J41" s="26">
        <v>0</v>
      </c>
      <c r="K41" s="29">
        <f t="shared" si="2"/>
        <v>13094392</v>
      </c>
    </row>
    <row r="42" spans="2:11" ht="19" x14ac:dyDescent="0.25">
      <c r="B42" s="23">
        <v>42895.570127314815</v>
      </c>
      <c r="C42" s="30" t="s">
        <v>8</v>
      </c>
      <c r="D42" s="25" t="s">
        <v>28</v>
      </c>
      <c r="E42" s="33" t="s">
        <v>29</v>
      </c>
      <c r="F42" s="32">
        <v>-1.9762999999999999</v>
      </c>
      <c r="G42" s="32">
        <v>338</v>
      </c>
      <c r="H42" s="32">
        <v>668</v>
      </c>
      <c r="I42" s="28" t="s">
        <v>59</v>
      </c>
      <c r="J42" s="26">
        <v>0</v>
      </c>
      <c r="K42" s="29">
        <f t="shared" si="2"/>
        <v>13095060</v>
      </c>
    </row>
    <row r="43" spans="2:11" ht="19" x14ac:dyDescent="0.25">
      <c r="B43" s="23">
        <v>42895.570127314815</v>
      </c>
      <c r="C43" s="30" t="s">
        <v>8</v>
      </c>
      <c r="D43" s="25" t="s">
        <v>28</v>
      </c>
      <c r="E43" s="33" t="s">
        <v>29</v>
      </c>
      <c r="F43" s="32">
        <v>-3565.4733000000001</v>
      </c>
      <c r="G43" s="32">
        <v>338</v>
      </c>
      <c r="H43" s="27">
        <v>1205130</v>
      </c>
      <c r="I43" s="28" t="s">
        <v>60</v>
      </c>
      <c r="J43" s="26">
        <v>0</v>
      </c>
      <c r="K43" s="29">
        <f t="shared" si="2"/>
        <v>14300190</v>
      </c>
    </row>
    <row r="44" spans="2:11" ht="19" x14ac:dyDescent="0.25">
      <c r="B44" s="23">
        <v>42895.570127314815</v>
      </c>
      <c r="C44" s="30" t="s">
        <v>8</v>
      </c>
      <c r="D44" s="25" t="s">
        <v>28</v>
      </c>
      <c r="E44" s="33" t="s">
        <v>29</v>
      </c>
      <c r="F44" s="32">
        <v>-2000</v>
      </c>
      <c r="G44" s="32">
        <v>338</v>
      </c>
      <c r="H44" s="27">
        <v>676000</v>
      </c>
      <c r="I44" s="28" t="s">
        <v>61</v>
      </c>
      <c r="J44" s="26">
        <v>0</v>
      </c>
      <c r="K44" s="29">
        <f t="shared" si="2"/>
        <v>14976190</v>
      </c>
    </row>
    <row r="45" spans="2:11" ht="19" x14ac:dyDescent="0.25">
      <c r="B45" s="23">
        <v>42895.570138888892</v>
      </c>
      <c r="C45" s="30" t="s">
        <v>8</v>
      </c>
      <c r="D45" s="25" t="s">
        <v>28</v>
      </c>
      <c r="E45" s="33" t="s">
        <v>29</v>
      </c>
      <c r="F45" s="32">
        <v>-10764.142</v>
      </c>
      <c r="G45" s="32">
        <v>338</v>
      </c>
      <c r="H45" s="27">
        <v>3638280</v>
      </c>
      <c r="I45" s="28" t="s">
        <v>62</v>
      </c>
      <c r="J45" s="26">
        <v>0</v>
      </c>
      <c r="K45" s="29">
        <f t="shared" si="2"/>
        <v>18614470</v>
      </c>
    </row>
    <row r="46" spans="2:11" ht="19" x14ac:dyDescent="0.25">
      <c r="B46" s="23">
        <v>42895.570138888892</v>
      </c>
      <c r="C46" s="30" t="s">
        <v>8</v>
      </c>
      <c r="D46" s="25" t="s">
        <v>28</v>
      </c>
      <c r="E46" s="33" t="s">
        <v>29</v>
      </c>
      <c r="F46" s="32">
        <v>-4082.8431</v>
      </c>
      <c r="G46" s="32">
        <v>338</v>
      </c>
      <c r="H46" s="27">
        <v>1380001</v>
      </c>
      <c r="I46" s="28" t="s">
        <v>63</v>
      </c>
      <c r="J46" s="26">
        <v>0</v>
      </c>
      <c r="K46" s="29">
        <f t="shared" si="2"/>
        <v>19994471</v>
      </c>
    </row>
    <row r="47" spans="2:11" ht="19" x14ac:dyDescent="0.25">
      <c r="B47" s="23">
        <v>42895.570138888892</v>
      </c>
      <c r="C47" s="30" t="s">
        <v>8</v>
      </c>
      <c r="D47" s="25" t="s">
        <v>28</v>
      </c>
      <c r="E47" s="33" t="s">
        <v>29</v>
      </c>
      <c r="F47" s="32">
        <v>-3000</v>
      </c>
      <c r="G47" s="32">
        <v>338</v>
      </c>
      <c r="H47" s="27">
        <v>1014000</v>
      </c>
      <c r="I47" s="28" t="s">
        <v>64</v>
      </c>
      <c r="J47" s="26">
        <v>0</v>
      </c>
      <c r="K47" s="29">
        <f t="shared" si="2"/>
        <v>21008471</v>
      </c>
    </row>
    <row r="48" spans="2:11" ht="19" x14ac:dyDescent="0.25">
      <c r="B48" s="23">
        <v>42895.570138888892</v>
      </c>
      <c r="C48" s="30" t="s">
        <v>8</v>
      </c>
      <c r="D48" s="25" t="s">
        <v>28</v>
      </c>
      <c r="E48" s="33" t="s">
        <v>29</v>
      </c>
      <c r="F48" s="32">
        <v>-9321.1077000000005</v>
      </c>
      <c r="G48" s="32">
        <v>338</v>
      </c>
      <c r="H48" s="27">
        <v>3150534</v>
      </c>
      <c r="I48" s="28" t="s">
        <v>65</v>
      </c>
      <c r="J48" s="26">
        <v>0</v>
      </c>
      <c r="K48" s="29">
        <f t="shared" si="2"/>
        <v>24159005</v>
      </c>
    </row>
    <row r="49" spans="2:11" ht="19" x14ac:dyDescent="0.25">
      <c r="B49" s="23">
        <v>42895.572442129633</v>
      </c>
      <c r="C49" s="24" t="s">
        <v>32</v>
      </c>
      <c r="D49" s="25" t="s">
        <v>33</v>
      </c>
      <c r="E49" s="26">
        <v>0</v>
      </c>
      <c r="F49" s="26">
        <v>0</v>
      </c>
      <c r="G49" s="26">
        <v>0</v>
      </c>
      <c r="H49" s="27">
        <v>-14131426</v>
      </c>
      <c r="I49" s="28" t="s">
        <v>66</v>
      </c>
      <c r="J49" s="26">
        <v>0</v>
      </c>
      <c r="K49" s="29">
        <f t="shared" si="2"/>
        <v>10027579</v>
      </c>
    </row>
    <row r="50" spans="2:11" ht="19" x14ac:dyDescent="0.25">
      <c r="B50" s="23">
        <v>42896.107268518521</v>
      </c>
      <c r="C50" s="34" t="s">
        <v>36</v>
      </c>
      <c r="D50" s="25" t="s">
        <v>28</v>
      </c>
      <c r="E50" s="31" t="s">
        <v>30</v>
      </c>
      <c r="F50" s="32">
        <v>1.4550000000000001</v>
      </c>
      <c r="G50" s="27">
        <v>3279000</v>
      </c>
      <c r="H50" s="27">
        <v>-4770945</v>
      </c>
      <c r="I50" s="28" t="s">
        <v>67</v>
      </c>
      <c r="J50" s="26">
        <v>0</v>
      </c>
      <c r="K50" s="29">
        <f t="shared" si="2"/>
        <v>5256634</v>
      </c>
    </row>
    <row r="51" spans="2:11" ht="19" x14ac:dyDescent="0.25">
      <c r="B51" s="23">
        <v>42896.107268518521</v>
      </c>
      <c r="C51" s="34" t="s">
        <v>36</v>
      </c>
      <c r="D51" s="25" t="s">
        <v>28</v>
      </c>
      <c r="E51" s="31" t="s">
        <v>30</v>
      </c>
      <c r="F51" s="32">
        <v>0.49</v>
      </c>
      <c r="G51" s="27">
        <v>3280000</v>
      </c>
      <c r="H51" s="27">
        <v>-1607200</v>
      </c>
      <c r="I51" s="28" t="s">
        <v>68</v>
      </c>
      <c r="J51" s="26">
        <v>0</v>
      </c>
      <c r="K51" s="29">
        <f t="shared" si="2"/>
        <v>3649434</v>
      </c>
    </row>
    <row r="52" spans="2:11" ht="19" x14ac:dyDescent="0.25">
      <c r="B52" s="23">
        <v>42896.107268518521</v>
      </c>
      <c r="C52" s="34" t="s">
        <v>36</v>
      </c>
      <c r="D52" s="25" t="s">
        <v>28</v>
      </c>
      <c r="E52" s="31" t="s">
        <v>30</v>
      </c>
      <c r="F52" s="32">
        <v>0.01</v>
      </c>
      <c r="G52" s="27">
        <v>3280000</v>
      </c>
      <c r="H52" s="27">
        <v>-32800</v>
      </c>
      <c r="I52" s="28" t="s">
        <v>69</v>
      </c>
      <c r="J52" s="26">
        <v>0</v>
      </c>
      <c r="K52" s="29">
        <f t="shared" si="2"/>
        <v>3616634</v>
      </c>
    </row>
    <row r="53" spans="2:11" ht="19" x14ac:dyDescent="0.25">
      <c r="B53" s="23">
        <v>42896.107268518521</v>
      </c>
      <c r="C53" s="34" t="s">
        <v>36</v>
      </c>
      <c r="D53" s="25" t="s">
        <v>28</v>
      </c>
      <c r="E53" s="31" t="s">
        <v>30</v>
      </c>
      <c r="F53" s="32">
        <v>0.01</v>
      </c>
      <c r="G53" s="27">
        <v>3280000</v>
      </c>
      <c r="H53" s="27">
        <v>-32800</v>
      </c>
      <c r="I53" s="28" t="s">
        <v>69</v>
      </c>
      <c r="J53" s="26">
        <v>0</v>
      </c>
      <c r="K53" s="29">
        <f t="shared" si="2"/>
        <v>3583834</v>
      </c>
    </row>
    <row r="54" spans="2:11" ht="19" x14ac:dyDescent="0.25">
      <c r="B54" s="23">
        <v>42896.107268518521</v>
      </c>
      <c r="C54" s="34" t="s">
        <v>36</v>
      </c>
      <c r="D54" s="25" t="s">
        <v>28</v>
      </c>
      <c r="E54" s="31" t="s">
        <v>30</v>
      </c>
      <c r="F54" s="32">
        <v>0.01</v>
      </c>
      <c r="G54" s="27">
        <v>3280000</v>
      </c>
      <c r="H54" s="27">
        <v>-32800</v>
      </c>
      <c r="I54" s="28" t="s">
        <v>69</v>
      </c>
      <c r="J54" s="26">
        <v>0</v>
      </c>
      <c r="K54" s="29">
        <f t="shared" si="2"/>
        <v>3551034</v>
      </c>
    </row>
    <row r="55" spans="2:11" ht="19" x14ac:dyDescent="0.25">
      <c r="B55" s="23">
        <v>42896.107268518521</v>
      </c>
      <c r="C55" s="34" t="s">
        <v>36</v>
      </c>
      <c r="D55" s="25" t="s">
        <v>28</v>
      </c>
      <c r="E55" s="31" t="s">
        <v>30</v>
      </c>
      <c r="F55" s="32">
        <v>0.01</v>
      </c>
      <c r="G55" s="27">
        <v>3280000</v>
      </c>
      <c r="H55" s="27">
        <v>-32800</v>
      </c>
      <c r="I55" s="28" t="s">
        <v>69</v>
      </c>
      <c r="J55" s="26">
        <v>0</v>
      </c>
      <c r="K55" s="29">
        <f t="shared" si="2"/>
        <v>3518234</v>
      </c>
    </row>
    <row r="56" spans="2:11" ht="19" x14ac:dyDescent="0.25">
      <c r="B56" s="23">
        <v>42896.107268518521</v>
      </c>
      <c r="C56" s="34" t="s">
        <v>36</v>
      </c>
      <c r="D56" s="25" t="s">
        <v>28</v>
      </c>
      <c r="E56" s="31" t="s">
        <v>30</v>
      </c>
      <c r="F56" s="32">
        <v>0.01</v>
      </c>
      <c r="G56" s="27">
        <v>3280000</v>
      </c>
      <c r="H56" s="27">
        <v>-32800</v>
      </c>
      <c r="I56" s="28" t="s">
        <v>69</v>
      </c>
      <c r="J56" s="26">
        <v>0</v>
      </c>
      <c r="K56" s="29">
        <f t="shared" si="2"/>
        <v>3485434</v>
      </c>
    </row>
    <row r="57" spans="2:11" ht="19" x14ac:dyDescent="0.25">
      <c r="B57" s="23">
        <v>42896.107268518521</v>
      </c>
      <c r="C57" s="34" t="s">
        <v>36</v>
      </c>
      <c r="D57" s="25" t="s">
        <v>28</v>
      </c>
      <c r="E57" s="31" t="s">
        <v>30</v>
      </c>
      <c r="F57" s="32">
        <v>5.0000000000000001E-3</v>
      </c>
      <c r="G57" s="27">
        <v>3280000</v>
      </c>
      <c r="H57" s="27">
        <v>-16400</v>
      </c>
      <c r="I57" s="28" t="s">
        <v>69</v>
      </c>
      <c r="J57" s="26">
        <v>0</v>
      </c>
      <c r="K57" s="29">
        <f t="shared" si="2"/>
        <v>3469034</v>
      </c>
    </row>
    <row r="58" spans="2:11" ht="19" x14ac:dyDescent="0.25">
      <c r="B58" s="23">
        <v>42896.109097222223</v>
      </c>
      <c r="C58" s="30" t="s">
        <v>8</v>
      </c>
      <c r="D58" s="25" t="s">
        <v>28</v>
      </c>
      <c r="E58" s="31" t="s">
        <v>30</v>
      </c>
      <c r="F58" s="32">
        <v>10011.5</v>
      </c>
      <c r="G58" s="32">
        <v>331</v>
      </c>
      <c r="H58" s="27">
        <v>-3313807</v>
      </c>
      <c r="I58" s="28" t="s">
        <v>70</v>
      </c>
      <c r="J58" s="26">
        <v>0</v>
      </c>
      <c r="K58" s="29">
        <f t="shared" si="2"/>
        <v>155227</v>
      </c>
    </row>
    <row r="59" spans="2:11" ht="19" x14ac:dyDescent="0.25">
      <c r="B59" s="23">
        <v>42896.109409722223</v>
      </c>
      <c r="C59" s="34" t="s">
        <v>36</v>
      </c>
      <c r="D59" s="25" t="s">
        <v>28</v>
      </c>
      <c r="E59" s="31" t="s">
        <v>30</v>
      </c>
      <c r="F59" s="32">
        <v>3.8899999999999997E-2</v>
      </c>
      <c r="G59" s="27">
        <v>3280000</v>
      </c>
      <c r="H59" s="27">
        <v>-127592</v>
      </c>
      <c r="I59" s="28" t="s">
        <v>69</v>
      </c>
      <c r="J59" s="26">
        <v>0</v>
      </c>
      <c r="K59" s="29">
        <f t="shared" si="2"/>
        <v>27635</v>
      </c>
    </row>
    <row r="60" spans="2:11" ht="19" x14ac:dyDescent="0.25">
      <c r="B60" s="23">
        <v>42898.307638888888</v>
      </c>
      <c r="C60" s="34" t="s">
        <v>36</v>
      </c>
      <c r="D60" s="25" t="s">
        <v>28</v>
      </c>
      <c r="E60" s="33" t="s">
        <v>29</v>
      </c>
      <c r="F60" s="32">
        <v>-2.0366</v>
      </c>
      <c r="G60" s="27">
        <v>3305500</v>
      </c>
      <c r="H60" s="27">
        <v>6731981</v>
      </c>
      <c r="I60" s="28" t="s">
        <v>71</v>
      </c>
      <c r="J60" s="26">
        <v>0</v>
      </c>
      <c r="K60" s="29">
        <f t="shared" si="2"/>
        <v>6759616</v>
      </c>
    </row>
    <row r="61" spans="2:11" ht="19" x14ac:dyDescent="0.25">
      <c r="B61" s="23">
        <v>42898.374131944445</v>
      </c>
      <c r="C61" s="30" t="s">
        <v>8</v>
      </c>
      <c r="D61" s="25" t="s">
        <v>28</v>
      </c>
      <c r="E61" s="31" t="s">
        <v>30</v>
      </c>
      <c r="F61" s="32">
        <v>2570.0915</v>
      </c>
      <c r="G61" s="32">
        <v>307</v>
      </c>
      <c r="H61" s="27">
        <v>-789018</v>
      </c>
      <c r="I61" s="28" t="s">
        <v>72</v>
      </c>
      <c r="J61" s="26">
        <v>0</v>
      </c>
      <c r="K61" s="29">
        <f t="shared" si="2"/>
        <v>5970598</v>
      </c>
    </row>
    <row r="62" spans="2:11" ht="19" x14ac:dyDescent="0.25">
      <c r="B62" s="23">
        <v>42898.374131944445</v>
      </c>
      <c r="C62" s="30" t="s">
        <v>8</v>
      </c>
      <c r="D62" s="25" t="s">
        <v>28</v>
      </c>
      <c r="E62" s="31" t="s">
        <v>30</v>
      </c>
      <c r="F62" s="32">
        <v>799.04</v>
      </c>
      <c r="G62" s="32">
        <v>307</v>
      </c>
      <c r="H62" s="27">
        <v>-245305</v>
      </c>
      <c r="I62" s="28" t="s">
        <v>73</v>
      </c>
      <c r="J62" s="26">
        <v>0</v>
      </c>
      <c r="K62" s="29">
        <f t="shared" si="2"/>
        <v>5725293</v>
      </c>
    </row>
    <row r="63" spans="2:11" ht="19" x14ac:dyDescent="0.25">
      <c r="B63" s="23">
        <v>42898.374131944445</v>
      </c>
      <c r="C63" s="30" t="s">
        <v>8</v>
      </c>
      <c r="D63" s="25" t="s">
        <v>28</v>
      </c>
      <c r="E63" s="31" t="s">
        <v>30</v>
      </c>
      <c r="F63" s="32">
        <v>18535.204000000002</v>
      </c>
      <c r="G63" s="32">
        <v>307</v>
      </c>
      <c r="H63" s="27">
        <v>-5690308</v>
      </c>
      <c r="I63" s="28" t="s">
        <v>74</v>
      </c>
      <c r="J63" s="26">
        <v>0</v>
      </c>
      <c r="K63" s="29">
        <f t="shared" si="2"/>
        <v>34985</v>
      </c>
    </row>
    <row r="64" spans="2:11" ht="19" x14ac:dyDescent="0.25">
      <c r="B64" s="23">
        <v>42898.437615740739</v>
      </c>
      <c r="C64" s="30" t="s">
        <v>8</v>
      </c>
      <c r="D64" s="25" t="s">
        <v>28</v>
      </c>
      <c r="E64" s="33" t="s">
        <v>29</v>
      </c>
      <c r="F64" s="32">
        <v>-31880.7281</v>
      </c>
      <c r="G64" s="32">
        <v>316</v>
      </c>
      <c r="H64" s="27">
        <v>10074310</v>
      </c>
      <c r="I64" s="28" t="s">
        <v>75</v>
      </c>
      <c r="J64" s="26">
        <v>0</v>
      </c>
      <c r="K64" s="29">
        <f t="shared" si="2"/>
        <v>10109295</v>
      </c>
    </row>
    <row r="65" spans="2:11" ht="19" x14ac:dyDescent="0.25">
      <c r="B65" s="23">
        <v>42898.614108796297</v>
      </c>
      <c r="C65" s="35" t="s">
        <v>12</v>
      </c>
      <c r="D65" s="25" t="s">
        <v>28</v>
      </c>
      <c r="E65" s="31" t="s">
        <v>30</v>
      </c>
      <c r="F65" s="32">
        <v>24.248699999999999</v>
      </c>
      <c r="G65" s="27">
        <v>414250</v>
      </c>
      <c r="H65" s="27">
        <v>-10045024</v>
      </c>
      <c r="I65" s="28" t="s">
        <v>76</v>
      </c>
      <c r="J65" s="26">
        <v>0</v>
      </c>
      <c r="K65" s="29">
        <f t="shared" si="2"/>
        <v>64271</v>
      </c>
    </row>
    <row r="66" spans="2:11" ht="19" x14ac:dyDescent="0.25">
      <c r="B66" s="23">
        <v>42898.667129629626</v>
      </c>
      <c r="C66" s="35" t="s">
        <v>12</v>
      </c>
      <c r="D66" s="25" t="s">
        <v>28</v>
      </c>
      <c r="E66" s="33" t="s">
        <v>29</v>
      </c>
      <c r="F66" s="32">
        <v>-5.85</v>
      </c>
      <c r="G66" s="27">
        <v>417500</v>
      </c>
      <c r="H66" s="27">
        <v>2442375</v>
      </c>
      <c r="I66" s="28" t="s">
        <v>77</v>
      </c>
      <c r="J66" s="26">
        <v>0</v>
      </c>
      <c r="K66" s="29">
        <f t="shared" si="2"/>
        <v>2506646</v>
      </c>
    </row>
    <row r="67" spans="2:11" ht="19" x14ac:dyDescent="0.25">
      <c r="B67" s="23">
        <v>42898.667141203703</v>
      </c>
      <c r="C67" s="35" t="s">
        <v>12</v>
      </c>
      <c r="D67" s="25" t="s">
        <v>28</v>
      </c>
      <c r="E67" s="33" t="s">
        <v>29</v>
      </c>
      <c r="F67" s="32">
        <v>-14.532299999999999</v>
      </c>
      <c r="G67" s="27">
        <v>417400</v>
      </c>
      <c r="H67" s="27">
        <v>6065782</v>
      </c>
      <c r="I67" s="28" t="s">
        <v>78</v>
      </c>
      <c r="J67" s="26">
        <v>0</v>
      </c>
      <c r="K67" s="29">
        <f t="shared" si="2"/>
        <v>8572428</v>
      </c>
    </row>
    <row r="68" spans="2:11" ht="19" x14ac:dyDescent="0.25">
      <c r="B68" s="23">
        <v>42898.667141203703</v>
      </c>
      <c r="C68" s="35" t="s">
        <v>12</v>
      </c>
      <c r="D68" s="25" t="s">
        <v>28</v>
      </c>
      <c r="E68" s="33" t="s">
        <v>29</v>
      </c>
      <c r="F68" s="32">
        <v>-0.1</v>
      </c>
      <c r="G68" s="27">
        <v>417350</v>
      </c>
      <c r="H68" s="27">
        <v>41735</v>
      </c>
      <c r="I68" s="28" t="s">
        <v>79</v>
      </c>
      <c r="J68" s="26">
        <v>0</v>
      </c>
      <c r="K68" s="29">
        <f t="shared" si="2"/>
        <v>8614163</v>
      </c>
    </row>
    <row r="69" spans="2:11" ht="19" x14ac:dyDescent="0.25">
      <c r="B69" s="23">
        <v>42898.667141203703</v>
      </c>
      <c r="C69" s="35" t="s">
        <v>12</v>
      </c>
      <c r="D69" s="25" t="s">
        <v>28</v>
      </c>
      <c r="E69" s="33" t="s">
        <v>29</v>
      </c>
      <c r="F69" s="32">
        <v>-3.7397</v>
      </c>
      <c r="G69" s="27">
        <v>417350</v>
      </c>
      <c r="H69" s="27">
        <v>1560764</v>
      </c>
      <c r="I69" s="28" t="s">
        <v>80</v>
      </c>
      <c r="J69" s="26">
        <v>0</v>
      </c>
      <c r="K69" s="29">
        <f t="shared" si="2"/>
        <v>10174927</v>
      </c>
    </row>
    <row r="70" spans="2:11" ht="19" x14ac:dyDescent="0.25">
      <c r="B70" s="23">
        <v>42899.341724537036</v>
      </c>
      <c r="C70" s="30" t="s">
        <v>8</v>
      </c>
      <c r="D70" s="25" t="s">
        <v>28</v>
      </c>
      <c r="E70" s="31" t="s">
        <v>30</v>
      </c>
      <c r="F70" s="32">
        <v>8983.1501000000007</v>
      </c>
      <c r="G70" s="32">
        <v>299</v>
      </c>
      <c r="H70" s="27">
        <v>-2685962</v>
      </c>
      <c r="I70" s="28" t="s">
        <v>81</v>
      </c>
      <c r="J70" s="26">
        <v>0</v>
      </c>
      <c r="K70" s="29">
        <f t="shared" si="2"/>
        <v>7488965</v>
      </c>
    </row>
    <row r="71" spans="2:11" ht="19" x14ac:dyDescent="0.25">
      <c r="B71" s="23">
        <v>42899.347442129627</v>
      </c>
      <c r="C71" s="30" t="s">
        <v>8</v>
      </c>
      <c r="D71" s="25" t="s">
        <v>28</v>
      </c>
      <c r="E71" s="31" t="s">
        <v>30</v>
      </c>
      <c r="F71" s="32">
        <v>5005.491</v>
      </c>
      <c r="G71" s="32">
        <v>299</v>
      </c>
      <c r="H71" s="27">
        <v>-1496642</v>
      </c>
      <c r="I71" s="28" t="s">
        <v>82</v>
      </c>
      <c r="J71" s="26">
        <v>0</v>
      </c>
      <c r="K71" s="29">
        <f t="shared" si="2"/>
        <v>5992323</v>
      </c>
    </row>
    <row r="72" spans="2:11" ht="19" x14ac:dyDescent="0.25">
      <c r="B72" s="23">
        <v>42899.348055555558</v>
      </c>
      <c r="C72" s="30" t="s">
        <v>8</v>
      </c>
      <c r="D72" s="25" t="s">
        <v>28</v>
      </c>
      <c r="E72" s="31" t="s">
        <v>30</v>
      </c>
      <c r="F72" s="32">
        <v>1011.3588999999999</v>
      </c>
      <c r="G72" s="32">
        <v>299</v>
      </c>
      <c r="H72" s="27">
        <v>-302396</v>
      </c>
      <c r="I72" s="28" t="s">
        <v>83</v>
      </c>
      <c r="J72" s="26">
        <v>0</v>
      </c>
      <c r="K72" s="29">
        <f t="shared" si="2"/>
        <v>5689927</v>
      </c>
    </row>
    <row r="73" spans="2:11" ht="19" x14ac:dyDescent="0.25">
      <c r="B73" s="23">
        <v>42899.665567129632</v>
      </c>
      <c r="C73" s="30" t="s">
        <v>8</v>
      </c>
      <c r="D73" s="25" t="s">
        <v>28</v>
      </c>
      <c r="E73" s="33" t="s">
        <v>29</v>
      </c>
      <c r="F73" s="32">
        <v>-14986.5</v>
      </c>
      <c r="G73" s="32">
        <v>302</v>
      </c>
      <c r="H73" s="27">
        <v>4525923</v>
      </c>
      <c r="I73" s="28" t="s">
        <v>84</v>
      </c>
      <c r="J73" s="26">
        <v>0</v>
      </c>
      <c r="K73" s="29">
        <f t="shared" si="2"/>
        <v>10215850</v>
      </c>
    </row>
    <row r="74" spans="2:11" ht="19" x14ac:dyDescent="0.25">
      <c r="B74" s="23">
        <v>42899.900520833333</v>
      </c>
      <c r="C74" s="30" t="s">
        <v>8</v>
      </c>
      <c r="D74" s="25" t="s">
        <v>28</v>
      </c>
      <c r="E74" s="31" t="s">
        <v>30</v>
      </c>
      <c r="F74" s="32">
        <v>15000</v>
      </c>
      <c r="G74" s="32">
        <v>298</v>
      </c>
      <c r="H74" s="27">
        <v>-4470000</v>
      </c>
      <c r="I74" s="28" t="s">
        <v>85</v>
      </c>
      <c r="J74" s="26">
        <v>0</v>
      </c>
      <c r="K74" s="29">
        <f t="shared" si="2"/>
        <v>5745850</v>
      </c>
    </row>
    <row r="75" spans="2:11" ht="19" x14ac:dyDescent="0.25">
      <c r="B75" s="23">
        <v>42899.900914351849</v>
      </c>
      <c r="C75" s="34" t="s">
        <v>36</v>
      </c>
      <c r="D75" s="25" t="s">
        <v>28</v>
      </c>
      <c r="E75" s="31" t="s">
        <v>30</v>
      </c>
      <c r="F75" s="32">
        <v>1.7836000000000001</v>
      </c>
      <c r="G75" s="27">
        <v>3186500</v>
      </c>
      <c r="H75" s="27">
        <v>-5683441</v>
      </c>
      <c r="I75" s="28" t="s">
        <v>86</v>
      </c>
      <c r="J75" s="26">
        <v>0</v>
      </c>
      <c r="K75" s="29">
        <f t="shared" si="2"/>
        <v>62409</v>
      </c>
    </row>
    <row r="76" spans="2:11" ht="19" x14ac:dyDescent="0.25">
      <c r="B76" s="23">
        <v>42900.348912037036</v>
      </c>
      <c r="C76" s="30" t="s">
        <v>8</v>
      </c>
      <c r="D76" s="25" t="s">
        <v>28</v>
      </c>
      <c r="E76" s="33" t="s">
        <v>29</v>
      </c>
      <c r="F76" s="32">
        <v>-14986.5</v>
      </c>
      <c r="G76" s="32">
        <v>306</v>
      </c>
      <c r="H76" s="27">
        <v>4585869</v>
      </c>
      <c r="I76" s="28" t="s">
        <v>87</v>
      </c>
      <c r="J76" s="26">
        <v>0</v>
      </c>
      <c r="K76" s="29">
        <f t="shared" si="2"/>
        <v>4648278</v>
      </c>
    </row>
    <row r="77" spans="2:11" ht="19" x14ac:dyDescent="0.25">
      <c r="B77" s="23">
        <v>42900.488194444442</v>
      </c>
      <c r="C77" s="34" t="s">
        <v>36</v>
      </c>
      <c r="D77" s="25" t="s">
        <v>28</v>
      </c>
      <c r="E77" s="33" t="s">
        <v>29</v>
      </c>
      <c r="F77" s="32">
        <v>-1.7817000000000001</v>
      </c>
      <c r="G77" s="27">
        <v>3212500</v>
      </c>
      <c r="H77" s="27">
        <v>5723711</v>
      </c>
      <c r="I77" s="28" t="s">
        <v>88</v>
      </c>
      <c r="J77" s="26">
        <v>0</v>
      </c>
      <c r="K77" s="29">
        <f t="shared" si="2"/>
        <v>10371989</v>
      </c>
    </row>
    <row r="78" spans="2:11" ht="19" x14ac:dyDescent="0.25">
      <c r="B78" s="23">
        <v>42900.812696759262</v>
      </c>
      <c r="C78" s="24" t="s">
        <v>32</v>
      </c>
      <c r="D78" s="25" t="s">
        <v>33</v>
      </c>
      <c r="E78" s="26">
        <v>0</v>
      </c>
      <c r="F78" s="26">
        <v>0</v>
      </c>
      <c r="G78" s="26">
        <v>0</v>
      </c>
      <c r="H78" s="27">
        <v>-200000</v>
      </c>
      <c r="I78" s="28" t="s">
        <v>66</v>
      </c>
      <c r="J78" s="26">
        <v>0</v>
      </c>
      <c r="K78" s="29">
        <f t="shared" si="2"/>
        <v>10171989</v>
      </c>
    </row>
    <row r="79" spans="2:11" ht="19" x14ac:dyDescent="0.25">
      <c r="B79" s="23">
        <v>42900.843969907408</v>
      </c>
      <c r="C79" s="30" t="s">
        <v>8</v>
      </c>
      <c r="D79" s="25" t="s">
        <v>28</v>
      </c>
      <c r="E79" s="31" t="s">
        <v>30</v>
      </c>
      <c r="F79" s="32">
        <v>26138.532800000001</v>
      </c>
      <c r="G79" s="32">
        <v>330</v>
      </c>
      <c r="H79" s="27">
        <v>-8625716</v>
      </c>
      <c r="I79" s="28" t="s">
        <v>89</v>
      </c>
      <c r="J79" s="26">
        <v>0</v>
      </c>
      <c r="K79" s="29">
        <f t="shared" si="2"/>
        <v>1546273</v>
      </c>
    </row>
    <row r="80" spans="2:11" ht="19" x14ac:dyDescent="0.25">
      <c r="B80" s="23">
        <v>42900.843969907408</v>
      </c>
      <c r="C80" s="30" t="s">
        <v>8</v>
      </c>
      <c r="D80" s="25" t="s">
        <v>28</v>
      </c>
      <c r="E80" s="31" t="s">
        <v>30</v>
      </c>
      <c r="F80" s="32">
        <v>4367.4459999999999</v>
      </c>
      <c r="G80" s="32">
        <v>330</v>
      </c>
      <c r="H80" s="27">
        <v>-1441257</v>
      </c>
      <c r="I80" s="28" t="s">
        <v>90</v>
      </c>
      <c r="J80" s="26">
        <v>0</v>
      </c>
      <c r="K80" s="29">
        <f t="shared" si="2"/>
        <v>105016</v>
      </c>
    </row>
    <row r="81" spans="2:11" ht="19" x14ac:dyDescent="0.25">
      <c r="B81" s="23">
        <v>42900.864664351851</v>
      </c>
      <c r="C81" s="30" t="s">
        <v>8</v>
      </c>
      <c r="D81" s="25" t="s">
        <v>28</v>
      </c>
      <c r="E81" s="33" t="s">
        <v>29</v>
      </c>
      <c r="F81" s="32">
        <v>-30472.422200000001</v>
      </c>
      <c r="G81" s="32">
        <v>333</v>
      </c>
      <c r="H81" s="27">
        <v>10147317</v>
      </c>
      <c r="I81" s="28" t="s">
        <v>91</v>
      </c>
      <c r="J81" s="26">
        <v>0</v>
      </c>
      <c r="K81" s="29">
        <f t="shared" si="2"/>
        <v>10252333</v>
      </c>
    </row>
    <row r="82" spans="2:11" ht="19" x14ac:dyDescent="0.25">
      <c r="B82" s="23">
        <v>42900.885208333333</v>
      </c>
      <c r="C82" s="30" t="s">
        <v>8</v>
      </c>
      <c r="D82" s="25" t="s">
        <v>28</v>
      </c>
      <c r="E82" s="31" t="s">
        <v>30</v>
      </c>
      <c r="F82" s="32">
        <v>29047.597099999999</v>
      </c>
      <c r="G82" s="32">
        <v>350</v>
      </c>
      <c r="H82" s="27">
        <v>-10166659</v>
      </c>
      <c r="I82" s="28" t="s">
        <v>92</v>
      </c>
      <c r="J82" s="26">
        <v>0</v>
      </c>
      <c r="K82" s="29">
        <f t="shared" ref="K82:K145" si="3">IF(C82="KRW",H82,0)+K81+IF(C82&lt;&gt;"KRW",H82,0)</f>
        <v>85674</v>
      </c>
    </row>
    <row r="83" spans="2:11" ht="19" x14ac:dyDescent="0.25">
      <c r="B83" s="23">
        <v>42901.820324074077</v>
      </c>
      <c r="C83" s="30" t="s">
        <v>8</v>
      </c>
      <c r="D83" s="25" t="s">
        <v>28</v>
      </c>
      <c r="E83" s="33" t="s">
        <v>29</v>
      </c>
      <c r="F83" s="32">
        <v>-9103.3048999999992</v>
      </c>
      <c r="G83" s="32">
        <v>305</v>
      </c>
      <c r="H83" s="27">
        <v>2776508</v>
      </c>
      <c r="I83" s="28" t="s">
        <v>93</v>
      </c>
      <c r="J83" s="26">
        <v>0</v>
      </c>
      <c r="K83" s="29">
        <f t="shared" si="3"/>
        <v>2862182</v>
      </c>
    </row>
    <row r="84" spans="2:11" ht="19" x14ac:dyDescent="0.25">
      <c r="B84" s="23">
        <v>42901.820324074077</v>
      </c>
      <c r="C84" s="30" t="s">
        <v>8</v>
      </c>
      <c r="D84" s="25" t="s">
        <v>28</v>
      </c>
      <c r="E84" s="33" t="s">
        <v>29</v>
      </c>
      <c r="F84" s="32">
        <v>-5</v>
      </c>
      <c r="G84" s="32">
        <v>305</v>
      </c>
      <c r="H84" s="27">
        <v>1525</v>
      </c>
      <c r="I84" s="28" t="s">
        <v>94</v>
      </c>
      <c r="J84" s="26">
        <v>0</v>
      </c>
      <c r="K84" s="29">
        <f t="shared" si="3"/>
        <v>2863707</v>
      </c>
    </row>
    <row r="85" spans="2:11" ht="19" x14ac:dyDescent="0.25">
      <c r="B85" s="23">
        <v>42901.820324074077</v>
      </c>
      <c r="C85" s="30" t="s">
        <v>8</v>
      </c>
      <c r="D85" s="25" t="s">
        <v>28</v>
      </c>
      <c r="E85" s="33" t="s">
        <v>29</v>
      </c>
      <c r="F85" s="32">
        <v>-500</v>
      </c>
      <c r="G85" s="32">
        <v>305</v>
      </c>
      <c r="H85" s="27">
        <v>152500</v>
      </c>
      <c r="I85" s="28" t="s">
        <v>95</v>
      </c>
      <c r="J85" s="26">
        <v>0</v>
      </c>
      <c r="K85" s="29">
        <f t="shared" si="3"/>
        <v>3016207</v>
      </c>
    </row>
    <row r="86" spans="2:11" ht="19" x14ac:dyDescent="0.25">
      <c r="B86" s="23">
        <v>42901.820324074077</v>
      </c>
      <c r="C86" s="30" t="s">
        <v>8</v>
      </c>
      <c r="D86" s="25" t="s">
        <v>28</v>
      </c>
      <c r="E86" s="33" t="s">
        <v>29</v>
      </c>
      <c r="F86" s="32">
        <v>-10058.5311</v>
      </c>
      <c r="G86" s="32">
        <v>305</v>
      </c>
      <c r="H86" s="27">
        <v>3067852</v>
      </c>
      <c r="I86" s="28" t="s">
        <v>96</v>
      </c>
      <c r="J86" s="26">
        <v>0</v>
      </c>
      <c r="K86" s="29">
        <f t="shared" si="3"/>
        <v>6084059</v>
      </c>
    </row>
    <row r="87" spans="2:11" ht="19" x14ac:dyDescent="0.25">
      <c r="B87" s="23">
        <v>42901.820324074077</v>
      </c>
      <c r="C87" s="30" t="s">
        <v>8</v>
      </c>
      <c r="D87" s="25" t="s">
        <v>28</v>
      </c>
      <c r="E87" s="33" t="s">
        <v>29</v>
      </c>
      <c r="F87" s="32">
        <v>-9348.8088000000007</v>
      </c>
      <c r="G87" s="32">
        <v>305</v>
      </c>
      <c r="H87" s="27">
        <v>2851387</v>
      </c>
      <c r="I87" s="28" t="s">
        <v>97</v>
      </c>
      <c r="J87" s="26">
        <v>0</v>
      </c>
      <c r="K87" s="29">
        <f t="shared" si="3"/>
        <v>8935446</v>
      </c>
    </row>
    <row r="88" spans="2:11" ht="19" x14ac:dyDescent="0.25">
      <c r="B88" s="23">
        <v>42901.820879629631</v>
      </c>
      <c r="C88" s="34" t="s">
        <v>36</v>
      </c>
      <c r="D88" s="25" t="s">
        <v>28</v>
      </c>
      <c r="E88" s="31" t="s">
        <v>30</v>
      </c>
      <c r="F88" s="32">
        <v>0.42159999999999997</v>
      </c>
      <c r="G88" s="27">
        <v>2920000</v>
      </c>
      <c r="H88" s="27">
        <v>-1231072</v>
      </c>
      <c r="I88" s="28" t="s">
        <v>98</v>
      </c>
      <c r="J88" s="26">
        <v>0</v>
      </c>
      <c r="K88" s="29">
        <f t="shared" si="3"/>
        <v>7704374</v>
      </c>
    </row>
    <row r="89" spans="2:11" ht="19" x14ac:dyDescent="0.25">
      <c r="B89" s="23">
        <v>42901.820879629631</v>
      </c>
      <c r="C89" s="34" t="s">
        <v>36</v>
      </c>
      <c r="D89" s="25" t="s">
        <v>28</v>
      </c>
      <c r="E89" s="31" t="s">
        <v>30</v>
      </c>
      <c r="F89" s="32">
        <v>2.5983999999999998</v>
      </c>
      <c r="G89" s="27">
        <v>2920500</v>
      </c>
      <c r="H89" s="27">
        <v>-7588627</v>
      </c>
      <c r="I89" s="28" t="s">
        <v>99</v>
      </c>
      <c r="J89" s="26">
        <v>0</v>
      </c>
      <c r="K89" s="29">
        <f t="shared" si="3"/>
        <v>115747</v>
      </c>
    </row>
    <row r="90" spans="2:11" ht="19" x14ac:dyDescent="0.25">
      <c r="B90" s="23">
        <v>42901.834398148145</v>
      </c>
      <c r="C90" s="34" t="s">
        <v>36</v>
      </c>
      <c r="D90" s="25" t="s">
        <v>28</v>
      </c>
      <c r="E90" s="33" t="s">
        <v>29</v>
      </c>
      <c r="F90" s="32">
        <v>-0.67</v>
      </c>
      <c r="G90" s="27">
        <v>2915500</v>
      </c>
      <c r="H90" s="27">
        <v>1953385</v>
      </c>
      <c r="I90" s="28" t="s">
        <v>100</v>
      </c>
      <c r="J90" s="26">
        <v>0</v>
      </c>
      <c r="K90" s="29">
        <f t="shared" si="3"/>
        <v>2069132</v>
      </c>
    </row>
    <row r="91" spans="2:11" ht="19" x14ac:dyDescent="0.25">
      <c r="B91" s="23">
        <v>42901.834409722222</v>
      </c>
      <c r="C91" s="34" t="s">
        <v>36</v>
      </c>
      <c r="D91" s="25" t="s">
        <v>28</v>
      </c>
      <c r="E91" s="33" t="s">
        <v>29</v>
      </c>
      <c r="F91" s="32">
        <v>-0.50780000000000003</v>
      </c>
      <c r="G91" s="27">
        <v>2915000</v>
      </c>
      <c r="H91" s="27">
        <v>1480237</v>
      </c>
      <c r="I91" s="28" t="s">
        <v>101</v>
      </c>
      <c r="J91" s="26">
        <v>0</v>
      </c>
      <c r="K91" s="29">
        <f t="shared" si="3"/>
        <v>3549369</v>
      </c>
    </row>
    <row r="92" spans="2:11" ht="19" x14ac:dyDescent="0.25">
      <c r="B92" s="23">
        <v>42901.834409722222</v>
      </c>
      <c r="C92" s="34" t="s">
        <v>36</v>
      </c>
      <c r="D92" s="25" t="s">
        <v>28</v>
      </c>
      <c r="E92" s="33" t="s">
        <v>29</v>
      </c>
      <c r="F92" s="32">
        <v>-0.01</v>
      </c>
      <c r="G92" s="27">
        <v>2913500</v>
      </c>
      <c r="H92" s="27">
        <v>29135</v>
      </c>
      <c r="I92" s="28" t="s">
        <v>102</v>
      </c>
      <c r="J92" s="26">
        <v>0</v>
      </c>
      <c r="K92" s="29">
        <f t="shared" si="3"/>
        <v>3578504</v>
      </c>
    </row>
    <row r="93" spans="2:11" ht="19" x14ac:dyDescent="0.25">
      <c r="B93" s="23">
        <v>42901.834409722222</v>
      </c>
      <c r="C93" s="34" t="s">
        <v>36</v>
      </c>
      <c r="D93" s="25" t="s">
        <v>28</v>
      </c>
      <c r="E93" s="33" t="s">
        <v>29</v>
      </c>
      <c r="F93" s="32">
        <v>-1.8288</v>
      </c>
      <c r="G93" s="27">
        <v>2913000</v>
      </c>
      <c r="H93" s="27">
        <v>5327294</v>
      </c>
      <c r="I93" s="28" t="s">
        <v>103</v>
      </c>
      <c r="J93" s="26">
        <v>0</v>
      </c>
      <c r="K93" s="29">
        <f t="shared" si="3"/>
        <v>8905798</v>
      </c>
    </row>
    <row r="94" spans="2:11" ht="19" x14ac:dyDescent="0.25">
      <c r="B94" s="23">
        <v>42901.835370370369</v>
      </c>
      <c r="C94" s="24" t="s">
        <v>32</v>
      </c>
      <c r="D94" s="25" t="s">
        <v>33</v>
      </c>
      <c r="E94" s="26">
        <v>0</v>
      </c>
      <c r="F94" s="26">
        <v>0</v>
      </c>
      <c r="G94" s="26">
        <v>0</v>
      </c>
      <c r="H94" s="27">
        <v>-8799714</v>
      </c>
      <c r="I94" s="28" t="s">
        <v>66</v>
      </c>
      <c r="J94" s="26">
        <v>0</v>
      </c>
      <c r="K94" s="29">
        <f t="shared" si="3"/>
        <v>106084</v>
      </c>
    </row>
    <row r="95" spans="2:11" ht="19" x14ac:dyDescent="0.25">
      <c r="B95" s="23">
        <v>42905.408159722225</v>
      </c>
      <c r="C95" s="34" t="s">
        <v>36</v>
      </c>
      <c r="D95" s="25" t="s">
        <v>35</v>
      </c>
      <c r="E95" s="26">
        <v>0</v>
      </c>
      <c r="F95" s="32">
        <v>4.99E-2</v>
      </c>
      <c r="G95" s="32">
        <v>0</v>
      </c>
      <c r="H95" s="26">
        <v>0</v>
      </c>
      <c r="I95" s="28"/>
      <c r="J95" s="26">
        <v>0</v>
      </c>
      <c r="K95" s="29">
        <f t="shared" si="3"/>
        <v>106084</v>
      </c>
    </row>
    <row r="96" spans="2:11" ht="19" x14ac:dyDescent="0.25">
      <c r="B96" s="23">
        <v>42905.410949074074</v>
      </c>
      <c r="C96" s="34" t="s">
        <v>36</v>
      </c>
      <c r="D96" s="25" t="s">
        <v>35</v>
      </c>
      <c r="E96" s="26">
        <v>0</v>
      </c>
      <c r="F96" s="32">
        <v>0.69989999999999997</v>
      </c>
      <c r="G96" s="32">
        <v>0</v>
      </c>
      <c r="H96" s="26">
        <v>0</v>
      </c>
      <c r="I96" s="28"/>
      <c r="J96" s="26">
        <v>0</v>
      </c>
      <c r="K96" s="29">
        <f t="shared" si="3"/>
        <v>106084</v>
      </c>
    </row>
    <row r="97" spans="2:11" ht="19" x14ac:dyDescent="0.25">
      <c r="B97" s="23">
        <v>42905.486273148148</v>
      </c>
      <c r="C97" s="34" t="s">
        <v>36</v>
      </c>
      <c r="D97" s="25" t="s">
        <v>28</v>
      </c>
      <c r="E97" s="33" t="s">
        <v>29</v>
      </c>
      <c r="F97" s="32">
        <v>-0.74980000000000002</v>
      </c>
      <c r="G97" s="27">
        <v>3193000</v>
      </c>
      <c r="H97" s="27">
        <v>2394111</v>
      </c>
      <c r="I97" s="28" t="s">
        <v>104</v>
      </c>
      <c r="J97" s="26">
        <v>0</v>
      </c>
      <c r="K97" s="29">
        <f t="shared" si="3"/>
        <v>2500195</v>
      </c>
    </row>
    <row r="98" spans="2:11" ht="19" x14ac:dyDescent="0.25">
      <c r="B98" s="23">
        <v>42906.514803240738</v>
      </c>
      <c r="C98" s="34" t="s">
        <v>36</v>
      </c>
      <c r="D98" s="25" t="s">
        <v>35</v>
      </c>
      <c r="E98" s="26">
        <v>0</v>
      </c>
      <c r="F98" s="32">
        <v>0.74990000000000001</v>
      </c>
      <c r="G98" s="32">
        <v>0</v>
      </c>
      <c r="H98" s="26">
        <v>0</v>
      </c>
      <c r="I98" s="28"/>
      <c r="J98" s="26">
        <v>0</v>
      </c>
      <c r="K98" s="29">
        <f t="shared" si="3"/>
        <v>2500195</v>
      </c>
    </row>
    <row r="99" spans="2:11" ht="19" x14ac:dyDescent="0.25">
      <c r="B99" s="23">
        <v>42906.529988425929</v>
      </c>
      <c r="C99" s="34" t="s">
        <v>36</v>
      </c>
      <c r="D99" s="25" t="s">
        <v>28</v>
      </c>
      <c r="E99" s="33" t="s">
        <v>29</v>
      </c>
      <c r="F99" s="32">
        <v>-0.74990000000000001</v>
      </c>
      <c r="G99" s="27">
        <v>3273500</v>
      </c>
      <c r="H99" s="27">
        <v>2454798</v>
      </c>
      <c r="I99" s="28" t="s">
        <v>105</v>
      </c>
      <c r="J99" s="26">
        <v>0</v>
      </c>
      <c r="K99" s="29">
        <f t="shared" si="3"/>
        <v>4954993</v>
      </c>
    </row>
    <row r="100" spans="2:11" ht="19" x14ac:dyDescent="0.25">
      <c r="B100" s="23">
        <v>42906.68041666667</v>
      </c>
      <c r="C100" s="30" t="s">
        <v>8</v>
      </c>
      <c r="D100" s="25" t="s">
        <v>28</v>
      </c>
      <c r="E100" s="31" t="s">
        <v>30</v>
      </c>
      <c r="F100" s="32">
        <v>12583.228499999999</v>
      </c>
      <c r="G100" s="32">
        <v>385</v>
      </c>
      <c r="H100" s="27">
        <v>-4844543</v>
      </c>
      <c r="I100" s="28" t="s">
        <v>106</v>
      </c>
      <c r="J100" s="26">
        <v>0</v>
      </c>
      <c r="K100" s="29">
        <f t="shared" si="3"/>
        <v>110450</v>
      </c>
    </row>
    <row r="101" spans="2:11" ht="19" x14ac:dyDescent="0.25">
      <c r="B101" s="23">
        <v>42906.698495370372</v>
      </c>
      <c r="C101" s="30" t="s">
        <v>8</v>
      </c>
      <c r="D101" s="25" t="s">
        <v>33</v>
      </c>
      <c r="E101" s="26">
        <v>0</v>
      </c>
      <c r="F101" s="32">
        <v>-12569.377</v>
      </c>
      <c r="G101" s="32">
        <v>0</v>
      </c>
      <c r="H101" s="26">
        <v>0</v>
      </c>
      <c r="I101" s="28" t="s">
        <v>107</v>
      </c>
      <c r="J101" s="26">
        <v>0</v>
      </c>
      <c r="K101" s="29">
        <f t="shared" si="3"/>
        <v>110450</v>
      </c>
    </row>
    <row r="102" spans="2:11" ht="19" x14ac:dyDescent="0.25">
      <c r="B102" s="23">
        <v>42907.907951388886</v>
      </c>
      <c r="C102" s="34" t="s">
        <v>36</v>
      </c>
      <c r="D102" s="25" t="s">
        <v>35</v>
      </c>
      <c r="E102" s="26">
        <v>0</v>
      </c>
      <c r="F102" s="32">
        <v>0.44529999999999997</v>
      </c>
      <c r="G102" s="32">
        <v>0</v>
      </c>
      <c r="H102" s="26">
        <v>0</v>
      </c>
      <c r="I102" s="28"/>
      <c r="J102" s="26">
        <v>0</v>
      </c>
      <c r="K102" s="29">
        <f t="shared" si="3"/>
        <v>110450</v>
      </c>
    </row>
    <row r="103" spans="2:11" ht="19" x14ac:dyDescent="0.25">
      <c r="B103" s="23">
        <v>42907.919085648151</v>
      </c>
      <c r="C103" s="34" t="s">
        <v>36</v>
      </c>
      <c r="D103" s="25" t="s">
        <v>28</v>
      </c>
      <c r="E103" s="33" t="s">
        <v>29</v>
      </c>
      <c r="F103" s="32">
        <v>-0.1497</v>
      </c>
      <c r="G103" s="27">
        <v>3440000</v>
      </c>
      <c r="H103" s="27">
        <v>514968</v>
      </c>
      <c r="I103" s="28" t="s">
        <v>108</v>
      </c>
      <c r="J103" s="26">
        <v>0</v>
      </c>
      <c r="K103" s="29">
        <f t="shared" si="3"/>
        <v>625418</v>
      </c>
    </row>
    <row r="104" spans="2:11" ht="19" x14ac:dyDescent="0.25">
      <c r="B104" s="23">
        <v>42907.923506944448</v>
      </c>
      <c r="C104" s="34" t="s">
        <v>36</v>
      </c>
      <c r="D104" s="25" t="s">
        <v>28</v>
      </c>
      <c r="E104" s="33" t="s">
        <v>29</v>
      </c>
      <c r="F104" s="32">
        <v>-0.1459</v>
      </c>
      <c r="G104" s="27">
        <v>3440000</v>
      </c>
      <c r="H104" s="27">
        <v>501896</v>
      </c>
      <c r="I104" s="28" t="s">
        <v>109</v>
      </c>
      <c r="J104" s="26">
        <v>0</v>
      </c>
      <c r="K104" s="29">
        <f t="shared" si="3"/>
        <v>1127314</v>
      </c>
    </row>
    <row r="105" spans="2:11" ht="19" x14ac:dyDescent="0.25">
      <c r="B105" s="23">
        <v>42907.923611111109</v>
      </c>
      <c r="C105" s="34" t="s">
        <v>36</v>
      </c>
      <c r="D105" s="25" t="s">
        <v>28</v>
      </c>
      <c r="E105" s="33" t="s">
        <v>29</v>
      </c>
      <c r="F105" s="32">
        <v>-0.14979999999999999</v>
      </c>
      <c r="G105" s="27">
        <v>3440000</v>
      </c>
      <c r="H105" s="27">
        <v>515312</v>
      </c>
      <c r="I105" s="28" t="s">
        <v>110</v>
      </c>
      <c r="J105" s="26">
        <v>0</v>
      </c>
      <c r="K105" s="29">
        <f t="shared" si="3"/>
        <v>1642626</v>
      </c>
    </row>
    <row r="106" spans="2:11" ht="19" x14ac:dyDescent="0.25">
      <c r="B106" s="23">
        <v>42909.606423611112</v>
      </c>
      <c r="C106" s="34" t="s">
        <v>36</v>
      </c>
      <c r="D106" s="25" t="s">
        <v>28</v>
      </c>
      <c r="E106" s="31" t="s">
        <v>30</v>
      </c>
      <c r="F106" s="32">
        <v>0.4456</v>
      </c>
      <c r="G106" s="27">
        <v>3429500</v>
      </c>
      <c r="H106" s="27">
        <v>-1528185</v>
      </c>
      <c r="I106" s="28" t="s">
        <v>98</v>
      </c>
      <c r="J106" s="26">
        <v>0</v>
      </c>
      <c r="K106" s="29">
        <f t="shared" si="3"/>
        <v>114441</v>
      </c>
    </row>
    <row r="107" spans="2:11" ht="19" x14ac:dyDescent="0.25">
      <c r="B107" s="23">
        <v>42909.608287037037</v>
      </c>
      <c r="C107" s="34" t="s">
        <v>36</v>
      </c>
      <c r="D107" s="25" t="s">
        <v>33</v>
      </c>
      <c r="E107" s="26">
        <v>0</v>
      </c>
      <c r="F107" s="32">
        <v>-0.02</v>
      </c>
      <c r="G107" s="32">
        <v>0</v>
      </c>
      <c r="H107" s="26">
        <v>0</v>
      </c>
      <c r="I107" s="28" t="s">
        <v>111</v>
      </c>
      <c r="J107" s="26">
        <v>0</v>
      </c>
      <c r="K107" s="29">
        <f t="shared" si="3"/>
        <v>114441</v>
      </c>
    </row>
    <row r="108" spans="2:11" ht="19" x14ac:dyDescent="0.25">
      <c r="B108" s="23">
        <v>42909.816354166665</v>
      </c>
      <c r="C108" s="24" t="s">
        <v>32</v>
      </c>
      <c r="D108" s="25" t="s">
        <v>35</v>
      </c>
      <c r="E108" s="26">
        <v>0</v>
      </c>
      <c r="F108" s="26">
        <v>0</v>
      </c>
      <c r="G108" s="26">
        <v>0</v>
      </c>
      <c r="H108" s="27">
        <v>10000000</v>
      </c>
      <c r="I108" s="28"/>
      <c r="J108" s="26">
        <v>0</v>
      </c>
      <c r="K108" s="29">
        <f t="shared" si="3"/>
        <v>10114441</v>
      </c>
    </row>
    <row r="109" spans="2:11" ht="19" x14ac:dyDescent="0.25">
      <c r="B109" s="23">
        <v>42909.819803240738</v>
      </c>
      <c r="C109" s="34" t="s">
        <v>36</v>
      </c>
      <c r="D109" s="25" t="s">
        <v>28</v>
      </c>
      <c r="E109" s="33" t="s">
        <v>29</v>
      </c>
      <c r="F109" s="32">
        <v>-0.3574</v>
      </c>
      <c r="G109" s="27">
        <v>3434000</v>
      </c>
      <c r="H109" s="27">
        <v>1227312</v>
      </c>
      <c r="I109" s="28" t="s">
        <v>112</v>
      </c>
      <c r="J109" s="26">
        <v>0</v>
      </c>
      <c r="K109" s="29">
        <f t="shared" si="3"/>
        <v>11341753</v>
      </c>
    </row>
    <row r="110" spans="2:11" ht="19" x14ac:dyDescent="0.25">
      <c r="B110" s="23">
        <v>42909.820081018515</v>
      </c>
      <c r="C110" s="34" t="s">
        <v>36</v>
      </c>
      <c r="D110" s="25" t="s">
        <v>28</v>
      </c>
      <c r="E110" s="33" t="s">
        <v>29</v>
      </c>
      <c r="F110" s="32">
        <v>-6.7299999999999999E-2</v>
      </c>
      <c r="G110" s="27">
        <v>3434000</v>
      </c>
      <c r="H110" s="27">
        <v>231108</v>
      </c>
      <c r="I110" s="28" t="s">
        <v>113</v>
      </c>
      <c r="J110" s="26">
        <v>0</v>
      </c>
      <c r="K110" s="29">
        <f t="shared" si="3"/>
        <v>11572861</v>
      </c>
    </row>
    <row r="111" spans="2:11" ht="19" x14ac:dyDescent="0.25">
      <c r="B111" s="23">
        <v>42909.903252314813</v>
      </c>
      <c r="C111" s="30" t="s">
        <v>8</v>
      </c>
      <c r="D111" s="25" t="s">
        <v>28</v>
      </c>
      <c r="E111" s="31" t="s">
        <v>30</v>
      </c>
      <c r="F111" s="32">
        <v>30804.755300000001</v>
      </c>
      <c r="G111" s="32">
        <v>371</v>
      </c>
      <c r="H111" s="27">
        <v>-11428564</v>
      </c>
      <c r="I111" s="28" t="s">
        <v>114</v>
      </c>
      <c r="J111" s="26">
        <v>0</v>
      </c>
      <c r="K111" s="29">
        <f t="shared" si="3"/>
        <v>144297</v>
      </c>
    </row>
    <row r="112" spans="2:11" ht="19" x14ac:dyDescent="0.25">
      <c r="B112" s="23">
        <v>42909.962754629632</v>
      </c>
      <c r="C112" s="30" t="s">
        <v>8</v>
      </c>
      <c r="D112" s="25" t="s">
        <v>28</v>
      </c>
      <c r="E112" s="31" t="s">
        <v>30</v>
      </c>
      <c r="F112" s="32">
        <v>83.937299999999993</v>
      </c>
      <c r="G112" s="32">
        <v>367</v>
      </c>
      <c r="H112" s="27">
        <v>-30805</v>
      </c>
      <c r="I112" s="28" t="s">
        <v>115</v>
      </c>
      <c r="J112" s="26">
        <v>0</v>
      </c>
      <c r="K112" s="29">
        <f t="shared" si="3"/>
        <v>113492</v>
      </c>
    </row>
    <row r="113" spans="2:11" ht="19" x14ac:dyDescent="0.25">
      <c r="B113" s="23">
        <v>42910.348240740743</v>
      </c>
      <c r="C113" s="30" t="s">
        <v>8</v>
      </c>
      <c r="D113" s="25" t="s">
        <v>28</v>
      </c>
      <c r="E113" s="33" t="s">
        <v>29</v>
      </c>
      <c r="F113" s="32">
        <v>-18514.905999999999</v>
      </c>
      <c r="G113" s="32">
        <v>375</v>
      </c>
      <c r="H113" s="27">
        <v>6943090</v>
      </c>
      <c r="I113" s="28" t="s">
        <v>116</v>
      </c>
      <c r="J113" s="26">
        <v>0</v>
      </c>
      <c r="K113" s="29">
        <f t="shared" si="3"/>
        <v>7056582</v>
      </c>
    </row>
    <row r="114" spans="2:11" ht="19" x14ac:dyDescent="0.25">
      <c r="B114" s="23">
        <v>42910.348275462966</v>
      </c>
      <c r="C114" s="30" t="s">
        <v>8</v>
      </c>
      <c r="D114" s="25" t="s">
        <v>28</v>
      </c>
      <c r="E114" s="33" t="s">
        <v>29</v>
      </c>
      <c r="F114" s="32">
        <v>-2648.6345999999999</v>
      </c>
      <c r="G114" s="32">
        <v>375</v>
      </c>
      <c r="H114" s="27">
        <v>993238</v>
      </c>
      <c r="I114" s="28" t="s">
        <v>117</v>
      </c>
      <c r="J114" s="26">
        <v>0</v>
      </c>
      <c r="K114" s="29">
        <f t="shared" si="3"/>
        <v>8049820</v>
      </c>
    </row>
    <row r="115" spans="2:11" ht="19" x14ac:dyDescent="0.25">
      <c r="B115" s="23">
        <v>42910.348333333335</v>
      </c>
      <c r="C115" s="30" t="s">
        <v>8</v>
      </c>
      <c r="D115" s="25" t="s">
        <v>28</v>
      </c>
      <c r="E115" s="33" t="s">
        <v>29</v>
      </c>
      <c r="F115" s="32">
        <v>-2666.6666</v>
      </c>
      <c r="G115" s="32">
        <v>375</v>
      </c>
      <c r="H115" s="27">
        <v>1000000</v>
      </c>
      <c r="I115" s="28" t="s">
        <v>118</v>
      </c>
      <c r="J115" s="26">
        <v>0</v>
      </c>
      <c r="K115" s="29">
        <f t="shared" si="3"/>
        <v>9049820</v>
      </c>
    </row>
    <row r="116" spans="2:11" ht="19" x14ac:dyDescent="0.25">
      <c r="B116" s="23">
        <v>42910.348379629628</v>
      </c>
      <c r="C116" s="30" t="s">
        <v>8</v>
      </c>
      <c r="D116" s="25" t="s">
        <v>28</v>
      </c>
      <c r="E116" s="33" t="s">
        <v>29</v>
      </c>
      <c r="F116" s="32">
        <v>-7024.5078000000003</v>
      </c>
      <c r="G116" s="32">
        <v>375</v>
      </c>
      <c r="H116" s="27">
        <v>2634190</v>
      </c>
      <c r="I116" s="28" t="s">
        <v>119</v>
      </c>
      <c r="J116" s="26">
        <v>0</v>
      </c>
      <c r="K116" s="29">
        <f t="shared" si="3"/>
        <v>11684010</v>
      </c>
    </row>
    <row r="117" spans="2:11" ht="19" x14ac:dyDescent="0.25">
      <c r="B117" s="23">
        <v>42910.376134259262</v>
      </c>
      <c r="C117" s="24" t="s">
        <v>32</v>
      </c>
      <c r="D117" s="25" t="s">
        <v>35</v>
      </c>
      <c r="E117" s="26">
        <v>0</v>
      </c>
      <c r="F117" s="26">
        <v>0</v>
      </c>
      <c r="G117" s="26">
        <v>0</v>
      </c>
      <c r="H117" s="27">
        <v>10000000</v>
      </c>
      <c r="I117" s="28"/>
      <c r="J117" s="26">
        <v>0</v>
      </c>
      <c r="K117" s="29">
        <f t="shared" si="3"/>
        <v>21684010</v>
      </c>
    </row>
    <row r="118" spans="2:11" ht="19" x14ac:dyDescent="0.25">
      <c r="B118" s="23">
        <v>42910.937847222223</v>
      </c>
      <c r="C118" s="30" t="s">
        <v>8</v>
      </c>
      <c r="D118" s="25" t="s">
        <v>28</v>
      </c>
      <c r="E118" s="31" t="s">
        <v>30</v>
      </c>
      <c r="F118" s="32">
        <v>15000</v>
      </c>
      <c r="G118" s="32">
        <v>356</v>
      </c>
      <c r="H118" s="27">
        <v>-5340000</v>
      </c>
      <c r="I118" s="28" t="s">
        <v>85</v>
      </c>
      <c r="J118" s="26">
        <v>0</v>
      </c>
      <c r="K118" s="29">
        <f t="shared" si="3"/>
        <v>16344010</v>
      </c>
    </row>
    <row r="119" spans="2:11" ht="19" x14ac:dyDescent="0.25">
      <c r="B119" s="23">
        <v>42910.966585648152</v>
      </c>
      <c r="C119" s="30" t="s">
        <v>8</v>
      </c>
      <c r="D119" s="25" t="s">
        <v>28</v>
      </c>
      <c r="E119" s="33" t="s">
        <v>29</v>
      </c>
      <c r="F119" s="32">
        <v>-14829.1077</v>
      </c>
      <c r="G119" s="32">
        <v>365</v>
      </c>
      <c r="H119" s="27">
        <v>5412624</v>
      </c>
      <c r="I119" s="28" t="s">
        <v>120</v>
      </c>
      <c r="J119" s="26">
        <v>0</v>
      </c>
      <c r="K119" s="29">
        <f t="shared" si="3"/>
        <v>21756634</v>
      </c>
    </row>
    <row r="120" spans="2:11" ht="19" x14ac:dyDescent="0.25">
      <c r="B120" s="23">
        <v>42910.966585648152</v>
      </c>
      <c r="C120" s="30" t="s">
        <v>8</v>
      </c>
      <c r="D120" s="25" t="s">
        <v>28</v>
      </c>
      <c r="E120" s="33" t="s">
        <v>29</v>
      </c>
      <c r="F120" s="32">
        <v>-157.39230000000001</v>
      </c>
      <c r="G120" s="32">
        <v>365</v>
      </c>
      <c r="H120" s="27">
        <v>57448</v>
      </c>
      <c r="I120" s="28" t="s">
        <v>121</v>
      </c>
      <c r="J120" s="26">
        <v>0</v>
      </c>
      <c r="K120" s="29">
        <f t="shared" si="3"/>
        <v>21814082</v>
      </c>
    </row>
    <row r="121" spans="2:11" ht="19" x14ac:dyDescent="0.25">
      <c r="B121" s="23">
        <v>42911.441851851851</v>
      </c>
      <c r="C121" s="30" t="s">
        <v>8</v>
      </c>
      <c r="D121" s="25" t="s">
        <v>28</v>
      </c>
      <c r="E121" s="31" t="s">
        <v>30</v>
      </c>
      <c r="F121" s="32">
        <v>5000</v>
      </c>
      <c r="G121" s="32">
        <v>355</v>
      </c>
      <c r="H121" s="27">
        <v>-1775000</v>
      </c>
      <c r="I121" s="28" t="s">
        <v>122</v>
      </c>
      <c r="J121" s="26">
        <v>0</v>
      </c>
      <c r="K121" s="29">
        <f t="shared" si="3"/>
        <v>20039082</v>
      </c>
    </row>
    <row r="122" spans="2:11" ht="19" x14ac:dyDescent="0.25">
      <c r="B122" s="23">
        <v>42911.472997685189</v>
      </c>
      <c r="C122" s="30" t="s">
        <v>8</v>
      </c>
      <c r="D122" s="25" t="s">
        <v>28</v>
      </c>
      <c r="E122" s="31" t="s">
        <v>30</v>
      </c>
      <c r="F122" s="32">
        <v>17015.9192</v>
      </c>
      <c r="G122" s="32">
        <v>359</v>
      </c>
      <c r="H122" s="27">
        <v>-6108715</v>
      </c>
      <c r="I122" s="28" t="s">
        <v>123</v>
      </c>
      <c r="J122" s="26">
        <v>0</v>
      </c>
      <c r="K122" s="29">
        <f t="shared" si="3"/>
        <v>13930367</v>
      </c>
    </row>
    <row r="123" spans="2:11" ht="19" x14ac:dyDescent="0.25">
      <c r="B123" s="23">
        <v>42911.623437499999</v>
      </c>
      <c r="C123" s="24" t="s">
        <v>32</v>
      </c>
      <c r="D123" s="25" t="s">
        <v>35</v>
      </c>
      <c r="E123" s="26">
        <v>0</v>
      </c>
      <c r="F123" s="26">
        <v>0</v>
      </c>
      <c r="G123" s="26">
        <v>0</v>
      </c>
      <c r="H123" s="27">
        <v>4000000</v>
      </c>
      <c r="I123" s="28"/>
      <c r="J123" s="26">
        <v>0</v>
      </c>
      <c r="K123" s="29">
        <f t="shared" si="3"/>
        <v>17930367</v>
      </c>
    </row>
    <row r="124" spans="2:11" ht="19" x14ac:dyDescent="0.25">
      <c r="B124" s="23">
        <v>42911.624502314815</v>
      </c>
      <c r="C124" s="34" t="s">
        <v>36</v>
      </c>
      <c r="D124" s="25" t="s">
        <v>28</v>
      </c>
      <c r="E124" s="31" t="s">
        <v>30</v>
      </c>
      <c r="F124" s="32">
        <v>2.1000000000000001E-2</v>
      </c>
      <c r="G124" s="27">
        <v>3352500</v>
      </c>
      <c r="H124" s="27">
        <v>-70403</v>
      </c>
      <c r="I124" s="28" t="s">
        <v>69</v>
      </c>
      <c r="J124" s="26">
        <v>0</v>
      </c>
      <c r="K124" s="29">
        <f t="shared" si="3"/>
        <v>17859964</v>
      </c>
    </row>
    <row r="125" spans="2:11" ht="19" x14ac:dyDescent="0.25">
      <c r="B125" s="23">
        <v>42911.626134259262</v>
      </c>
      <c r="C125" s="34" t="s">
        <v>36</v>
      </c>
      <c r="D125" s="25" t="s">
        <v>33</v>
      </c>
      <c r="E125" s="26">
        <v>0</v>
      </c>
      <c r="F125" s="32">
        <v>-2.06E-2</v>
      </c>
      <c r="G125" s="32">
        <v>0</v>
      </c>
      <c r="H125" s="26">
        <v>0</v>
      </c>
      <c r="I125" s="28" t="s">
        <v>111</v>
      </c>
      <c r="J125" s="26">
        <v>0</v>
      </c>
      <c r="K125" s="29">
        <f t="shared" si="3"/>
        <v>17859964</v>
      </c>
    </row>
    <row r="126" spans="2:11" ht="19" x14ac:dyDescent="0.25">
      <c r="B126" s="23">
        <v>42912.28056712963</v>
      </c>
      <c r="C126" s="30" t="s">
        <v>8</v>
      </c>
      <c r="D126" s="25" t="s">
        <v>28</v>
      </c>
      <c r="E126" s="31" t="s">
        <v>30</v>
      </c>
      <c r="F126" s="32">
        <v>11132.008400000001</v>
      </c>
      <c r="G126" s="32">
        <v>353</v>
      </c>
      <c r="H126" s="27">
        <v>-3929599</v>
      </c>
      <c r="I126" s="28" t="s">
        <v>124</v>
      </c>
      <c r="J126" s="26">
        <v>0</v>
      </c>
      <c r="K126" s="29">
        <f t="shared" si="3"/>
        <v>13930365</v>
      </c>
    </row>
    <row r="127" spans="2:11" ht="19" x14ac:dyDescent="0.25">
      <c r="B127" s="23">
        <v>42912.293182870373</v>
      </c>
      <c r="C127" s="30" t="s">
        <v>8</v>
      </c>
      <c r="D127" s="25" t="s">
        <v>28</v>
      </c>
      <c r="E127" s="31" t="s">
        <v>30</v>
      </c>
      <c r="F127" s="32">
        <v>5000</v>
      </c>
      <c r="G127" s="32">
        <v>349</v>
      </c>
      <c r="H127" s="27">
        <v>-1745000</v>
      </c>
      <c r="I127" s="28" t="s">
        <v>122</v>
      </c>
      <c r="J127" s="26">
        <v>0</v>
      </c>
      <c r="K127" s="29">
        <f t="shared" si="3"/>
        <v>12185365</v>
      </c>
    </row>
    <row r="128" spans="2:11" ht="19" x14ac:dyDescent="0.25">
      <c r="B128" s="23">
        <v>42912.29724537037</v>
      </c>
      <c r="C128" s="30" t="s">
        <v>8</v>
      </c>
      <c r="D128" s="25" t="s">
        <v>28</v>
      </c>
      <c r="E128" s="31" t="s">
        <v>30</v>
      </c>
      <c r="F128" s="32">
        <v>5670.9853999999996</v>
      </c>
      <c r="G128" s="32">
        <v>343</v>
      </c>
      <c r="H128" s="27">
        <v>-1945148</v>
      </c>
      <c r="I128" s="28" t="s">
        <v>125</v>
      </c>
      <c r="J128" s="26">
        <v>0</v>
      </c>
      <c r="K128" s="29">
        <f t="shared" si="3"/>
        <v>10240217</v>
      </c>
    </row>
    <row r="129" spans="2:11" ht="19" x14ac:dyDescent="0.25">
      <c r="B129" s="23">
        <v>42912.749432870369</v>
      </c>
      <c r="C129" s="30" t="s">
        <v>8</v>
      </c>
      <c r="D129" s="25" t="s">
        <v>28</v>
      </c>
      <c r="E129" s="31" t="s">
        <v>30</v>
      </c>
      <c r="F129" s="32">
        <v>30000</v>
      </c>
      <c r="G129" s="32">
        <v>337</v>
      </c>
      <c r="H129" s="27">
        <v>-10110000</v>
      </c>
      <c r="I129" s="28" t="s">
        <v>126</v>
      </c>
      <c r="J129" s="26">
        <v>0</v>
      </c>
      <c r="K129" s="29">
        <f t="shared" si="3"/>
        <v>130217</v>
      </c>
    </row>
    <row r="130" spans="2:11" ht="19" x14ac:dyDescent="0.25">
      <c r="B130" s="23">
        <v>42914.748553240737</v>
      </c>
      <c r="C130" s="24" t="s">
        <v>32</v>
      </c>
      <c r="D130" s="25" t="s">
        <v>35</v>
      </c>
      <c r="E130" s="26">
        <v>0</v>
      </c>
      <c r="F130" s="26">
        <v>0</v>
      </c>
      <c r="G130" s="26">
        <v>0</v>
      </c>
      <c r="H130" s="27">
        <v>70000</v>
      </c>
      <c r="I130" s="28"/>
      <c r="J130" s="26">
        <v>0</v>
      </c>
      <c r="K130" s="29">
        <f t="shared" si="3"/>
        <v>200217</v>
      </c>
    </row>
    <row r="131" spans="2:11" ht="19" x14ac:dyDescent="0.25">
      <c r="B131" s="23">
        <v>42914.772743055553</v>
      </c>
      <c r="C131" s="34" t="s">
        <v>36</v>
      </c>
      <c r="D131" s="25" t="s">
        <v>28</v>
      </c>
      <c r="E131" s="31" t="s">
        <v>30</v>
      </c>
      <c r="F131" s="32">
        <v>2.2800000000000001E-2</v>
      </c>
      <c r="G131" s="27">
        <v>3067500</v>
      </c>
      <c r="H131" s="27">
        <v>-69939</v>
      </c>
      <c r="I131" s="28" t="s">
        <v>69</v>
      </c>
      <c r="J131" s="26">
        <v>0</v>
      </c>
      <c r="K131" s="29">
        <f t="shared" si="3"/>
        <v>130278</v>
      </c>
    </row>
    <row r="132" spans="2:11" ht="19" x14ac:dyDescent="0.25">
      <c r="B132" s="23">
        <v>42914.776539351849</v>
      </c>
      <c r="C132" s="34" t="s">
        <v>36</v>
      </c>
      <c r="D132" s="25" t="s">
        <v>33</v>
      </c>
      <c r="E132" s="26">
        <v>0</v>
      </c>
      <c r="F132" s="32">
        <v>-2.23E-2</v>
      </c>
      <c r="G132" s="32">
        <v>0</v>
      </c>
      <c r="H132" s="26">
        <v>0</v>
      </c>
      <c r="I132" s="28" t="s">
        <v>111</v>
      </c>
      <c r="J132" s="26">
        <v>0</v>
      </c>
      <c r="K132" s="29">
        <f t="shared" si="3"/>
        <v>130278</v>
      </c>
    </row>
    <row r="133" spans="2:11" ht="19" x14ac:dyDescent="0.25">
      <c r="B133" s="23">
        <v>42919.579062500001</v>
      </c>
      <c r="C133" s="30" t="s">
        <v>8</v>
      </c>
      <c r="D133" s="25" t="s">
        <v>28</v>
      </c>
      <c r="E133" s="33" t="s">
        <v>29</v>
      </c>
      <c r="F133" s="32">
        <v>-1</v>
      </c>
      <c r="G133" s="32">
        <v>301</v>
      </c>
      <c r="H133" s="32">
        <v>301</v>
      </c>
      <c r="I133" s="28" t="s">
        <v>59</v>
      </c>
      <c r="J133" s="26">
        <v>0</v>
      </c>
      <c r="K133" s="29">
        <f t="shared" si="3"/>
        <v>130579</v>
      </c>
    </row>
    <row r="134" spans="2:11" ht="19" x14ac:dyDescent="0.25">
      <c r="B134" s="23">
        <v>42920.014907407407</v>
      </c>
      <c r="C134" s="30" t="s">
        <v>8</v>
      </c>
      <c r="D134" s="25" t="s">
        <v>28</v>
      </c>
      <c r="E134" s="33" t="s">
        <v>29</v>
      </c>
      <c r="F134" s="32">
        <v>-1000</v>
      </c>
      <c r="G134" s="32">
        <v>305</v>
      </c>
      <c r="H134" s="27">
        <v>305000</v>
      </c>
      <c r="I134" s="28" t="s">
        <v>127</v>
      </c>
      <c r="J134" s="26">
        <v>0</v>
      </c>
      <c r="K134" s="29">
        <f t="shared" si="3"/>
        <v>435579</v>
      </c>
    </row>
    <row r="135" spans="2:11" ht="19" x14ac:dyDescent="0.25">
      <c r="B135" s="23">
        <v>42920.015914351854</v>
      </c>
      <c r="C135" s="30" t="s">
        <v>8</v>
      </c>
      <c r="D135" s="25" t="s">
        <v>28</v>
      </c>
      <c r="E135" s="33" t="s">
        <v>29</v>
      </c>
      <c r="F135" s="32">
        <v>-9129.1540000000005</v>
      </c>
      <c r="G135" s="32">
        <v>305</v>
      </c>
      <c r="H135" s="27">
        <v>2784392</v>
      </c>
      <c r="I135" s="28" t="s">
        <v>128</v>
      </c>
      <c r="J135" s="26">
        <v>0</v>
      </c>
      <c r="K135" s="29">
        <f t="shared" si="3"/>
        <v>3219971</v>
      </c>
    </row>
    <row r="136" spans="2:11" ht="19" x14ac:dyDescent="0.25">
      <c r="B136" s="23">
        <v>42920.016087962962</v>
      </c>
      <c r="C136" s="30" t="s">
        <v>8</v>
      </c>
      <c r="D136" s="25" t="s">
        <v>28</v>
      </c>
      <c r="E136" s="33" t="s">
        <v>29</v>
      </c>
      <c r="F136" s="32">
        <v>-8046.6754000000001</v>
      </c>
      <c r="G136" s="32">
        <v>305</v>
      </c>
      <c r="H136" s="27">
        <v>2454236</v>
      </c>
      <c r="I136" s="28" t="s">
        <v>129</v>
      </c>
      <c r="J136" s="26">
        <v>0</v>
      </c>
      <c r="K136" s="29">
        <f t="shared" si="3"/>
        <v>5674207</v>
      </c>
    </row>
    <row r="137" spans="2:11" ht="19" x14ac:dyDescent="0.25">
      <c r="B137" s="23">
        <v>42920.017754629633</v>
      </c>
      <c r="C137" s="36" t="s">
        <v>34</v>
      </c>
      <c r="D137" s="25" t="s">
        <v>28</v>
      </c>
      <c r="E137" s="31" t="s">
        <v>30</v>
      </c>
      <c r="F137" s="32">
        <v>1E-4</v>
      </c>
      <c r="G137" s="27">
        <v>21080</v>
      </c>
      <c r="H137" s="32">
        <v>-2</v>
      </c>
      <c r="I137" s="28" t="s">
        <v>130</v>
      </c>
      <c r="J137" s="26">
        <v>0</v>
      </c>
      <c r="K137" s="29">
        <f t="shared" si="3"/>
        <v>5674205</v>
      </c>
    </row>
    <row r="138" spans="2:11" ht="19" x14ac:dyDescent="0.25">
      <c r="B138" s="23">
        <v>42920.017800925925</v>
      </c>
      <c r="C138" s="30" t="s">
        <v>8</v>
      </c>
      <c r="D138" s="25" t="s">
        <v>28</v>
      </c>
      <c r="E138" s="33" t="s">
        <v>29</v>
      </c>
      <c r="F138" s="32">
        <v>-5000</v>
      </c>
      <c r="G138" s="32">
        <v>305</v>
      </c>
      <c r="H138" s="27">
        <v>1525000</v>
      </c>
      <c r="I138" s="28" t="s">
        <v>131</v>
      </c>
      <c r="J138" s="26">
        <v>0</v>
      </c>
      <c r="K138" s="29">
        <f t="shared" si="3"/>
        <v>7199205</v>
      </c>
    </row>
    <row r="139" spans="2:11" ht="19" x14ac:dyDescent="0.25">
      <c r="B139" s="23">
        <v>42920.017800925925</v>
      </c>
      <c r="C139" s="30" t="s">
        <v>8</v>
      </c>
      <c r="D139" s="25" t="s">
        <v>28</v>
      </c>
      <c r="E139" s="33" t="s">
        <v>29</v>
      </c>
      <c r="F139" s="32">
        <v>-10000</v>
      </c>
      <c r="G139" s="32">
        <v>305</v>
      </c>
      <c r="H139" s="27">
        <v>3050000</v>
      </c>
      <c r="I139" s="28" t="s">
        <v>132</v>
      </c>
      <c r="J139" s="26">
        <v>0</v>
      </c>
      <c r="K139" s="29">
        <f t="shared" si="3"/>
        <v>10249205</v>
      </c>
    </row>
    <row r="140" spans="2:11" ht="19" x14ac:dyDescent="0.25">
      <c r="B140" s="23">
        <v>42920.017916666664</v>
      </c>
      <c r="C140" s="36" t="s">
        <v>34</v>
      </c>
      <c r="D140" s="25" t="s">
        <v>28</v>
      </c>
      <c r="E140" s="31" t="s">
        <v>30</v>
      </c>
      <c r="F140" s="32">
        <v>10.0001</v>
      </c>
      <c r="G140" s="27">
        <v>21080</v>
      </c>
      <c r="H140" s="27">
        <v>-210802</v>
      </c>
      <c r="I140" s="28" t="s">
        <v>133</v>
      </c>
      <c r="J140" s="26">
        <v>0</v>
      </c>
      <c r="K140" s="29">
        <f t="shared" si="3"/>
        <v>10038403</v>
      </c>
    </row>
    <row r="141" spans="2:11" ht="19" x14ac:dyDescent="0.25">
      <c r="B141" s="23">
        <v>42920.018009259256</v>
      </c>
      <c r="C141" s="36" t="s">
        <v>34</v>
      </c>
      <c r="D141" s="25" t="s">
        <v>28</v>
      </c>
      <c r="E141" s="31" t="s">
        <v>30</v>
      </c>
      <c r="F141" s="32">
        <v>31.286999999999999</v>
      </c>
      <c r="G141" s="27">
        <v>21080</v>
      </c>
      <c r="H141" s="27">
        <v>-659530</v>
      </c>
      <c r="I141" s="28" t="s">
        <v>134</v>
      </c>
      <c r="J141" s="26">
        <v>0</v>
      </c>
      <c r="K141" s="29">
        <f t="shared" si="3"/>
        <v>9378873</v>
      </c>
    </row>
    <row r="142" spans="2:11" ht="19" x14ac:dyDescent="0.25">
      <c r="B142" s="23">
        <v>42920.018159722225</v>
      </c>
      <c r="C142" s="30" t="s">
        <v>8</v>
      </c>
      <c r="D142" s="25" t="s">
        <v>28</v>
      </c>
      <c r="E142" s="33" t="s">
        <v>29</v>
      </c>
      <c r="F142" s="32">
        <v>-418.8852</v>
      </c>
      <c r="G142" s="32">
        <v>305</v>
      </c>
      <c r="H142" s="27">
        <v>127760</v>
      </c>
      <c r="I142" s="28" t="s">
        <v>135</v>
      </c>
      <c r="J142" s="26">
        <v>0</v>
      </c>
      <c r="K142" s="29">
        <f t="shared" si="3"/>
        <v>9506633</v>
      </c>
    </row>
    <row r="143" spans="2:11" ht="19" x14ac:dyDescent="0.25">
      <c r="B143" s="23">
        <v>42920.018321759257</v>
      </c>
      <c r="C143" s="30" t="s">
        <v>8</v>
      </c>
      <c r="D143" s="25" t="s">
        <v>28</v>
      </c>
      <c r="E143" s="33" t="s">
        <v>29</v>
      </c>
      <c r="F143" s="32">
        <v>-11131.150799999999</v>
      </c>
      <c r="G143" s="32">
        <v>305</v>
      </c>
      <c r="H143" s="27">
        <v>3395001</v>
      </c>
      <c r="I143" s="28" t="s">
        <v>136</v>
      </c>
      <c r="J143" s="26">
        <v>0</v>
      </c>
      <c r="K143" s="29">
        <f t="shared" si="3"/>
        <v>12901634</v>
      </c>
    </row>
    <row r="144" spans="2:11" ht="19" x14ac:dyDescent="0.25">
      <c r="B144" s="23">
        <v>42920.018726851849</v>
      </c>
      <c r="C144" s="30" t="s">
        <v>8</v>
      </c>
      <c r="D144" s="25" t="s">
        <v>28</v>
      </c>
      <c r="E144" s="33" t="s">
        <v>29</v>
      </c>
      <c r="F144" s="32">
        <v>-29022.207399999999</v>
      </c>
      <c r="G144" s="32">
        <v>305</v>
      </c>
      <c r="H144" s="27">
        <v>8851773</v>
      </c>
      <c r="I144" s="28" t="s">
        <v>137</v>
      </c>
      <c r="J144" s="26">
        <v>0</v>
      </c>
      <c r="K144" s="29">
        <f t="shared" si="3"/>
        <v>21753407</v>
      </c>
    </row>
    <row r="145" spans="2:11" ht="19" x14ac:dyDescent="0.25">
      <c r="B145" s="23">
        <v>42920.018854166665</v>
      </c>
      <c r="C145" s="36" t="s">
        <v>34</v>
      </c>
      <c r="D145" s="25" t="s">
        <v>26</v>
      </c>
      <c r="E145" s="31" t="s">
        <v>31</v>
      </c>
      <c r="F145" s="32">
        <v>100</v>
      </c>
      <c r="G145" s="27">
        <v>21110</v>
      </c>
      <c r="H145" s="27">
        <v>-2111000</v>
      </c>
      <c r="I145" s="37">
        <v>0</v>
      </c>
      <c r="J145" s="26">
        <v>0</v>
      </c>
      <c r="K145" s="29">
        <f t="shared" si="3"/>
        <v>19642407</v>
      </c>
    </row>
    <row r="146" spans="2:11" ht="19" x14ac:dyDescent="0.25">
      <c r="B146" s="23">
        <v>42920.019085648149</v>
      </c>
      <c r="C146" s="36" t="s">
        <v>34</v>
      </c>
      <c r="D146" s="25" t="s">
        <v>28</v>
      </c>
      <c r="E146" s="31" t="s">
        <v>30</v>
      </c>
      <c r="F146" s="32">
        <v>221.4736</v>
      </c>
      <c r="G146" s="27">
        <v>21080</v>
      </c>
      <c r="H146" s="27">
        <v>-4668663</v>
      </c>
      <c r="I146" s="28" t="s">
        <v>138</v>
      </c>
      <c r="J146" s="26">
        <v>0</v>
      </c>
      <c r="K146" s="29">
        <f t="shared" ref="K146:K209" si="4">IF(C146="KRW",H146,0)+K145+IF(C146&lt;&gt;"KRW",H146,0)</f>
        <v>14973744</v>
      </c>
    </row>
    <row r="147" spans="2:11" ht="19" x14ac:dyDescent="0.25">
      <c r="B147" s="23">
        <v>42920.023090277777</v>
      </c>
      <c r="C147" s="35" t="s">
        <v>12</v>
      </c>
      <c r="D147" s="25" t="s">
        <v>28</v>
      </c>
      <c r="E147" s="31" t="s">
        <v>30</v>
      </c>
      <c r="F147" s="32">
        <v>0.495</v>
      </c>
      <c r="G147" s="27">
        <v>339500</v>
      </c>
      <c r="H147" s="27">
        <v>-168053</v>
      </c>
      <c r="I147" s="28" t="s">
        <v>139</v>
      </c>
      <c r="J147" s="26">
        <v>0</v>
      </c>
      <c r="K147" s="29">
        <f t="shared" si="4"/>
        <v>14805691</v>
      </c>
    </row>
    <row r="148" spans="2:11" ht="19" x14ac:dyDescent="0.25">
      <c r="B148" s="23">
        <v>42920.023148148146</v>
      </c>
      <c r="C148" s="35" t="s">
        <v>12</v>
      </c>
      <c r="D148" s="25" t="s">
        <v>28</v>
      </c>
      <c r="E148" s="31" t="s">
        <v>30</v>
      </c>
      <c r="F148" s="32">
        <v>10.006</v>
      </c>
      <c r="G148" s="27">
        <v>339500</v>
      </c>
      <c r="H148" s="27">
        <v>-3397037</v>
      </c>
      <c r="I148" s="28" t="s">
        <v>140</v>
      </c>
      <c r="J148" s="26">
        <v>0</v>
      </c>
      <c r="K148" s="29">
        <f t="shared" si="4"/>
        <v>11408654</v>
      </c>
    </row>
    <row r="149" spans="2:11" ht="19" x14ac:dyDescent="0.25">
      <c r="B149" s="23">
        <v>42920.02615740741</v>
      </c>
      <c r="C149" s="35" t="s">
        <v>12</v>
      </c>
      <c r="D149" s="25" t="s">
        <v>28</v>
      </c>
      <c r="E149" s="31" t="s">
        <v>30</v>
      </c>
      <c r="F149" s="32">
        <v>25.497900000000001</v>
      </c>
      <c r="G149" s="27">
        <v>340950</v>
      </c>
      <c r="H149" s="27">
        <v>-8693509</v>
      </c>
      <c r="I149" s="28" t="s">
        <v>141</v>
      </c>
      <c r="J149" s="26">
        <v>0</v>
      </c>
      <c r="K149" s="29">
        <f t="shared" si="4"/>
        <v>2715145</v>
      </c>
    </row>
    <row r="150" spans="2:11" ht="19" x14ac:dyDescent="0.25">
      <c r="B150" s="23">
        <v>42920.02615740741</v>
      </c>
      <c r="C150" s="35" t="s">
        <v>12</v>
      </c>
      <c r="D150" s="25" t="s">
        <v>28</v>
      </c>
      <c r="E150" s="31" t="s">
        <v>30</v>
      </c>
      <c r="F150" s="32">
        <v>4</v>
      </c>
      <c r="G150" s="27">
        <v>340950</v>
      </c>
      <c r="H150" s="27">
        <v>-1363800</v>
      </c>
      <c r="I150" s="28" t="s">
        <v>142</v>
      </c>
      <c r="J150" s="26">
        <v>0</v>
      </c>
      <c r="K150" s="29">
        <f t="shared" si="4"/>
        <v>1351345</v>
      </c>
    </row>
    <row r="151" spans="2:11" ht="19" x14ac:dyDescent="0.25">
      <c r="B151" s="23">
        <v>42920.02615740741</v>
      </c>
      <c r="C151" s="35" t="s">
        <v>12</v>
      </c>
      <c r="D151" s="25" t="s">
        <v>28</v>
      </c>
      <c r="E151" s="31" t="s">
        <v>30</v>
      </c>
      <c r="F151" s="32">
        <v>8.1601999999999997</v>
      </c>
      <c r="G151" s="27">
        <v>340950</v>
      </c>
      <c r="H151" s="27">
        <v>-2782220</v>
      </c>
      <c r="I151" s="28" t="s">
        <v>143</v>
      </c>
      <c r="J151" s="26">
        <v>0</v>
      </c>
      <c r="K151" s="29">
        <f t="shared" si="4"/>
        <v>-1430875</v>
      </c>
    </row>
    <row r="152" spans="2:11" ht="19" x14ac:dyDescent="0.25">
      <c r="B152" s="23">
        <v>42920.646168981482</v>
      </c>
      <c r="C152" s="36" t="s">
        <v>34</v>
      </c>
      <c r="D152" s="25" t="s">
        <v>26</v>
      </c>
      <c r="E152" s="33" t="s">
        <v>144</v>
      </c>
      <c r="F152" s="32">
        <v>-100</v>
      </c>
      <c r="G152" s="27">
        <v>21500</v>
      </c>
      <c r="H152" s="27">
        <v>2150000</v>
      </c>
      <c r="I152" s="28" t="s">
        <v>145</v>
      </c>
      <c r="J152" s="27">
        <v>32609</v>
      </c>
      <c r="K152" s="29">
        <f t="shared" si="4"/>
        <v>719125</v>
      </c>
    </row>
    <row r="153" spans="2:11" ht="19" x14ac:dyDescent="0.25">
      <c r="B153" s="23">
        <v>42920.660821759258</v>
      </c>
      <c r="C153" s="36" t="s">
        <v>34</v>
      </c>
      <c r="D153" s="25" t="s">
        <v>28</v>
      </c>
      <c r="E153" s="33" t="s">
        <v>29</v>
      </c>
      <c r="F153" s="32">
        <v>-262.52429999999998</v>
      </c>
      <c r="G153" s="27">
        <v>21750</v>
      </c>
      <c r="H153" s="27">
        <v>5709904</v>
      </c>
      <c r="I153" s="28" t="s">
        <v>146</v>
      </c>
      <c r="J153" s="26">
        <v>0</v>
      </c>
      <c r="K153" s="29">
        <f t="shared" si="4"/>
        <v>6429029</v>
      </c>
    </row>
    <row r="154" spans="2:11" ht="19" x14ac:dyDescent="0.25">
      <c r="B154" s="23">
        <v>42920.811793981484</v>
      </c>
      <c r="C154" s="35" t="s">
        <v>12</v>
      </c>
      <c r="D154" s="25" t="s">
        <v>28</v>
      </c>
      <c r="E154" s="31" t="s">
        <v>30</v>
      </c>
      <c r="F154" s="32">
        <v>5.4999999999999997E-3</v>
      </c>
      <c r="G154" s="27">
        <v>339650</v>
      </c>
      <c r="H154" s="27">
        <v>-1868</v>
      </c>
      <c r="I154" s="28" t="s">
        <v>147</v>
      </c>
      <c r="J154" s="26">
        <v>0</v>
      </c>
      <c r="K154" s="29">
        <f t="shared" si="4"/>
        <v>6427161</v>
      </c>
    </row>
    <row r="155" spans="2:11" ht="19" x14ac:dyDescent="0.25">
      <c r="B155" s="23">
        <v>42920.811805555553</v>
      </c>
      <c r="C155" s="35" t="s">
        <v>12</v>
      </c>
      <c r="D155" s="25" t="s">
        <v>28</v>
      </c>
      <c r="E155" s="31" t="s">
        <v>30</v>
      </c>
      <c r="F155" s="32">
        <v>9.1333000000000002</v>
      </c>
      <c r="G155" s="27">
        <v>339650</v>
      </c>
      <c r="H155" s="27">
        <v>-3102125</v>
      </c>
      <c r="I155" s="28" t="s">
        <v>148</v>
      </c>
      <c r="J155" s="26">
        <v>0</v>
      </c>
      <c r="K155" s="29">
        <f t="shared" si="4"/>
        <v>3325036</v>
      </c>
    </row>
    <row r="156" spans="2:11" ht="19" x14ac:dyDescent="0.25">
      <c r="B156" s="23">
        <v>42920.811851851853</v>
      </c>
      <c r="C156" s="35" t="s">
        <v>12</v>
      </c>
      <c r="D156" s="25" t="s">
        <v>28</v>
      </c>
      <c r="E156" s="31" t="s">
        <v>30</v>
      </c>
      <c r="F156" s="32">
        <v>9.3125999999999998</v>
      </c>
      <c r="G156" s="27">
        <v>339650</v>
      </c>
      <c r="H156" s="27">
        <v>-3163025</v>
      </c>
      <c r="I156" s="28" t="s">
        <v>149</v>
      </c>
      <c r="J156" s="26">
        <v>0</v>
      </c>
      <c r="K156" s="29">
        <f t="shared" si="4"/>
        <v>162011</v>
      </c>
    </row>
    <row r="157" spans="2:11" ht="19" x14ac:dyDescent="0.25">
      <c r="B157" s="23">
        <v>42923.878495370373</v>
      </c>
      <c r="C157" s="35" t="s">
        <v>12</v>
      </c>
      <c r="D157" s="25" t="s">
        <v>28</v>
      </c>
      <c r="E157" s="33" t="s">
        <v>29</v>
      </c>
      <c r="F157" s="32">
        <v>-5</v>
      </c>
      <c r="G157" s="27">
        <v>306100</v>
      </c>
      <c r="H157" s="27">
        <v>1530500</v>
      </c>
      <c r="I157" s="28" t="s">
        <v>150</v>
      </c>
      <c r="J157" s="26">
        <v>0</v>
      </c>
      <c r="K157" s="29">
        <f t="shared" si="4"/>
        <v>1692511</v>
      </c>
    </row>
    <row r="158" spans="2:11" ht="19" x14ac:dyDescent="0.25">
      <c r="B158" s="23">
        <v>42923.878495370373</v>
      </c>
      <c r="C158" s="35" t="s">
        <v>12</v>
      </c>
      <c r="D158" s="25" t="s">
        <v>28</v>
      </c>
      <c r="E158" s="33" t="s">
        <v>29</v>
      </c>
      <c r="F158" s="32">
        <v>-37.653399999999998</v>
      </c>
      <c r="G158" s="27">
        <v>306100</v>
      </c>
      <c r="H158" s="27">
        <v>11525706</v>
      </c>
      <c r="I158" s="28" t="s">
        <v>151</v>
      </c>
      <c r="J158" s="26">
        <v>0</v>
      </c>
      <c r="K158" s="29">
        <f t="shared" si="4"/>
        <v>13218217</v>
      </c>
    </row>
    <row r="159" spans="2:11" ht="19" x14ac:dyDescent="0.25">
      <c r="B159" s="23">
        <v>42923.878495370373</v>
      </c>
      <c r="C159" s="35" t="s">
        <v>12</v>
      </c>
      <c r="D159" s="25" t="s">
        <v>28</v>
      </c>
      <c r="E159" s="33" t="s">
        <v>29</v>
      </c>
      <c r="F159" s="32">
        <v>-23.889500000000002</v>
      </c>
      <c r="G159" s="27">
        <v>306050</v>
      </c>
      <c r="H159" s="27">
        <v>7311381</v>
      </c>
      <c r="I159" s="28" t="s">
        <v>152</v>
      </c>
      <c r="J159" s="26">
        <v>0</v>
      </c>
      <c r="K159" s="29">
        <f t="shared" si="4"/>
        <v>20529598</v>
      </c>
    </row>
    <row r="160" spans="2:11" ht="19" x14ac:dyDescent="0.25">
      <c r="B160" s="23">
        <v>42923.880624999998</v>
      </c>
      <c r="C160" s="24" t="s">
        <v>32</v>
      </c>
      <c r="D160" s="25" t="s">
        <v>33</v>
      </c>
      <c r="E160" s="26">
        <v>0</v>
      </c>
      <c r="F160" s="26">
        <v>0</v>
      </c>
      <c r="G160" s="26">
        <v>0</v>
      </c>
      <c r="H160" s="27">
        <v>-20000000</v>
      </c>
      <c r="I160" s="28" t="s">
        <v>66</v>
      </c>
      <c r="J160" s="26">
        <v>0</v>
      </c>
      <c r="K160" s="29">
        <f t="shared" si="4"/>
        <v>529598</v>
      </c>
    </row>
    <row r="161" spans="2:11" ht="19" x14ac:dyDescent="0.25">
      <c r="B161" s="23">
        <v>42923.944768518515</v>
      </c>
      <c r="C161" s="34" t="s">
        <v>36</v>
      </c>
      <c r="D161" s="25" t="s">
        <v>28</v>
      </c>
      <c r="E161" s="31" t="s">
        <v>30</v>
      </c>
      <c r="F161" s="32">
        <v>0.1129</v>
      </c>
      <c r="G161" s="27">
        <v>3046000</v>
      </c>
      <c r="H161" s="27">
        <v>-343893</v>
      </c>
      <c r="I161" s="28" t="s">
        <v>153</v>
      </c>
      <c r="J161" s="26">
        <v>0</v>
      </c>
      <c r="K161" s="29">
        <f t="shared" si="4"/>
        <v>185705</v>
      </c>
    </row>
    <row r="162" spans="2:11" ht="19" x14ac:dyDescent="0.25">
      <c r="B162" s="23">
        <v>42923.9452662037</v>
      </c>
      <c r="C162" s="34" t="s">
        <v>36</v>
      </c>
      <c r="D162" s="25" t="s">
        <v>33</v>
      </c>
      <c r="E162" s="26">
        <v>0</v>
      </c>
      <c r="F162" s="32">
        <v>-0.1123</v>
      </c>
      <c r="G162" s="32">
        <v>0</v>
      </c>
      <c r="H162" s="26">
        <v>0</v>
      </c>
      <c r="I162" s="28" t="s">
        <v>111</v>
      </c>
      <c r="J162" s="26">
        <v>0</v>
      </c>
      <c r="K162" s="29">
        <f t="shared" si="4"/>
        <v>185705</v>
      </c>
    </row>
    <row r="163" spans="2:11" ht="19" x14ac:dyDescent="0.25">
      <c r="B163" s="23">
        <v>42924.419236111113</v>
      </c>
      <c r="C163" s="24" t="s">
        <v>32</v>
      </c>
      <c r="D163" s="25" t="s">
        <v>35</v>
      </c>
      <c r="E163" s="26">
        <v>0</v>
      </c>
      <c r="F163" s="26">
        <v>0</v>
      </c>
      <c r="G163" s="26">
        <v>0</v>
      </c>
      <c r="H163" s="27">
        <v>1500000</v>
      </c>
      <c r="I163" s="28"/>
      <c r="J163" s="26">
        <v>0</v>
      </c>
      <c r="K163" s="29">
        <f t="shared" si="4"/>
        <v>1685705</v>
      </c>
    </row>
    <row r="164" spans="2:11" ht="19" x14ac:dyDescent="0.25">
      <c r="B164" s="23">
        <v>42924.420636574076</v>
      </c>
      <c r="C164" s="34" t="s">
        <v>36</v>
      </c>
      <c r="D164" s="25" t="s">
        <v>28</v>
      </c>
      <c r="E164" s="31" t="s">
        <v>30</v>
      </c>
      <c r="F164" s="32">
        <v>0.50019999999999998</v>
      </c>
      <c r="G164" s="27">
        <v>2999000</v>
      </c>
      <c r="H164" s="27">
        <v>-1500100</v>
      </c>
      <c r="I164" s="28" t="s">
        <v>68</v>
      </c>
      <c r="J164" s="26">
        <v>0</v>
      </c>
      <c r="K164" s="29">
        <f t="shared" si="4"/>
        <v>185605</v>
      </c>
    </row>
    <row r="165" spans="2:11" ht="19" x14ac:dyDescent="0.25">
      <c r="B165" s="23">
        <v>42924.421168981484</v>
      </c>
      <c r="C165" s="34" t="s">
        <v>36</v>
      </c>
      <c r="D165" s="25" t="s">
        <v>33</v>
      </c>
      <c r="E165" s="26">
        <v>0</v>
      </c>
      <c r="F165" s="32">
        <v>-0.49919999999999998</v>
      </c>
      <c r="G165" s="32">
        <v>0</v>
      </c>
      <c r="H165" s="26">
        <v>0</v>
      </c>
      <c r="I165" s="28" t="s">
        <v>111</v>
      </c>
      <c r="J165" s="26">
        <v>0</v>
      </c>
      <c r="K165" s="29">
        <f t="shared" si="4"/>
        <v>185605</v>
      </c>
    </row>
    <row r="166" spans="2:11" ht="19" x14ac:dyDescent="0.25">
      <c r="B166" s="23">
        <v>42929.966956018521</v>
      </c>
      <c r="C166" s="24" t="s">
        <v>32</v>
      </c>
      <c r="D166" s="25" t="s">
        <v>35</v>
      </c>
      <c r="E166" s="26">
        <v>0</v>
      </c>
      <c r="F166" s="26">
        <v>0</v>
      </c>
      <c r="G166" s="26">
        <v>0</v>
      </c>
      <c r="H166" s="27">
        <v>9500000</v>
      </c>
      <c r="I166" s="28"/>
      <c r="J166" s="26">
        <v>0</v>
      </c>
      <c r="K166" s="29">
        <f t="shared" si="4"/>
        <v>9685605</v>
      </c>
    </row>
    <row r="167" spans="2:11" ht="19" x14ac:dyDescent="0.25">
      <c r="B167" s="23">
        <v>42930.361655092594</v>
      </c>
      <c r="C167" s="36" t="s">
        <v>34</v>
      </c>
      <c r="D167" s="25" t="s">
        <v>28</v>
      </c>
      <c r="E167" s="31" t="s">
        <v>30</v>
      </c>
      <c r="F167" s="32">
        <v>34.818600000000004</v>
      </c>
      <c r="G167" s="27">
        <v>21820</v>
      </c>
      <c r="H167" s="27">
        <v>-759742</v>
      </c>
      <c r="I167" s="28" t="s">
        <v>154</v>
      </c>
      <c r="J167" s="26">
        <v>0</v>
      </c>
      <c r="K167" s="29">
        <f t="shared" si="4"/>
        <v>8925863</v>
      </c>
    </row>
    <row r="168" spans="2:11" ht="19" x14ac:dyDescent="0.25">
      <c r="B168" s="23">
        <v>42930.361655092594</v>
      </c>
      <c r="C168" s="36" t="s">
        <v>34</v>
      </c>
      <c r="D168" s="25" t="s">
        <v>28</v>
      </c>
      <c r="E168" s="31" t="s">
        <v>30</v>
      </c>
      <c r="F168" s="32">
        <v>1</v>
      </c>
      <c r="G168" s="27">
        <v>21820</v>
      </c>
      <c r="H168" s="27">
        <v>-21820</v>
      </c>
      <c r="I168" s="28" t="s">
        <v>155</v>
      </c>
      <c r="J168" s="26">
        <v>0</v>
      </c>
      <c r="K168" s="29">
        <f t="shared" si="4"/>
        <v>8904043</v>
      </c>
    </row>
    <row r="169" spans="2:11" ht="19" x14ac:dyDescent="0.25">
      <c r="B169" s="23">
        <v>42930.36173611111</v>
      </c>
      <c r="C169" s="36" t="s">
        <v>34</v>
      </c>
      <c r="D169" s="25" t="s">
        <v>28</v>
      </c>
      <c r="E169" s="31" t="s">
        <v>30</v>
      </c>
      <c r="F169" s="32">
        <v>399.56180000000001</v>
      </c>
      <c r="G169" s="27">
        <v>21820</v>
      </c>
      <c r="H169" s="27">
        <v>-8718438</v>
      </c>
      <c r="I169" s="28" t="s">
        <v>156</v>
      </c>
      <c r="J169" s="26">
        <v>0</v>
      </c>
      <c r="K169" s="29">
        <f t="shared" si="4"/>
        <v>185605</v>
      </c>
    </row>
    <row r="170" spans="2:11" ht="19" x14ac:dyDescent="0.25">
      <c r="B170" s="23">
        <v>42931.754942129628</v>
      </c>
      <c r="C170" s="30" t="s">
        <v>8</v>
      </c>
      <c r="D170" s="25" t="s">
        <v>28</v>
      </c>
      <c r="E170" s="31" t="s">
        <v>30</v>
      </c>
      <c r="F170" s="32">
        <v>1.0049999999999999</v>
      </c>
      <c r="G170" s="32">
        <v>199</v>
      </c>
      <c r="H170" s="32">
        <v>-200</v>
      </c>
      <c r="I170" s="28" t="s">
        <v>157</v>
      </c>
      <c r="J170" s="26">
        <v>0</v>
      </c>
      <c r="K170" s="29">
        <f t="shared" si="4"/>
        <v>185405</v>
      </c>
    </row>
    <row r="171" spans="2:11" ht="19" x14ac:dyDescent="0.25">
      <c r="B171" s="23">
        <v>42931.817314814813</v>
      </c>
      <c r="C171" s="36" t="s">
        <v>34</v>
      </c>
      <c r="D171" s="25" t="s">
        <v>28</v>
      </c>
      <c r="E171" s="33" t="s">
        <v>29</v>
      </c>
      <c r="F171" s="32">
        <v>-17.116800000000001</v>
      </c>
      <c r="G171" s="27">
        <v>17800</v>
      </c>
      <c r="H171" s="27">
        <v>304679</v>
      </c>
      <c r="I171" s="28" t="s">
        <v>158</v>
      </c>
      <c r="J171" s="26">
        <v>0</v>
      </c>
      <c r="K171" s="29">
        <f t="shared" si="4"/>
        <v>490084</v>
      </c>
    </row>
    <row r="172" spans="2:11" ht="19" x14ac:dyDescent="0.25">
      <c r="B172" s="23">
        <v>42931.817314814813</v>
      </c>
      <c r="C172" s="36" t="s">
        <v>34</v>
      </c>
      <c r="D172" s="25" t="s">
        <v>28</v>
      </c>
      <c r="E172" s="33" t="s">
        <v>29</v>
      </c>
      <c r="F172" s="32">
        <v>-417.8648</v>
      </c>
      <c r="G172" s="27">
        <v>17800</v>
      </c>
      <c r="H172" s="27">
        <v>7437993</v>
      </c>
      <c r="I172" s="28" t="s">
        <v>159</v>
      </c>
      <c r="J172" s="26">
        <v>0</v>
      </c>
      <c r="K172" s="29">
        <f t="shared" si="4"/>
        <v>7928077</v>
      </c>
    </row>
    <row r="173" spans="2:11" ht="19" x14ac:dyDescent="0.25">
      <c r="B173" s="23">
        <v>42931.817754629628</v>
      </c>
      <c r="C173" s="30" t="s">
        <v>8</v>
      </c>
      <c r="D173" s="25" t="s">
        <v>28</v>
      </c>
      <c r="E173" s="31" t="s">
        <v>30</v>
      </c>
      <c r="F173" s="32">
        <v>37727.585299999999</v>
      </c>
      <c r="G173" s="32">
        <v>205</v>
      </c>
      <c r="H173" s="27">
        <v>-7734155</v>
      </c>
      <c r="I173" s="28" t="s">
        <v>160</v>
      </c>
      <c r="J173" s="26">
        <v>0</v>
      </c>
      <c r="K173" s="29">
        <f t="shared" si="4"/>
        <v>193922</v>
      </c>
    </row>
    <row r="174" spans="2:11" ht="19" x14ac:dyDescent="0.25">
      <c r="B174" s="23">
        <v>42932.398182870369</v>
      </c>
      <c r="C174" s="30" t="s">
        <v>8</v>
      </c>
      <c r="D174" s="25" t="s">
        <v>28</v>
      </c>
      <c r="E174" s="33" t="s">
        <v>29</v>
      </c>
      <c r="F174" s="32">
        <v>-37687.089</v>
      </c>
      <c r="G174" s="32">
        <v>191</v>
      </c>
      <c r="H174" s="27">
        <v>7198234</v>
      </c>
      <c r="I174" s="28" t="s">
        <v>161</v>
      </c>
      <c r="J174" s="26">
        <v>0</v>
      </c>
      <c r="K174" s="29">
        <f t="shared" si="4"/>
        <v>7392156</v>
      </c>
    </row>
    <row r="175" spans="2:11" ht="19" x14ac:dyDescent="0.25">
      <c r="B175" s="23">
        <v>42932.400289351855</v>
      </c>
      <c r="C175" s="35" t="s">
        <v>12</v>
      </c>
      <c r="D175" s="25" t="s">
        <v>26</v>
      </c>
      <c r="E175" s="31" t="s">
        <v>31</v>
      </c>
      <c r="F175" s="32">
        <v>1.7062999999999999</v>
      </c>
      <c r="G175" s="27">
        <v>189550</v>
      </c>
      <c r="H175" s="27">
        <v>-323429</v>
      </c>
      <c r="I175" s="37">
        <v>0</v>
      </c>
      <c r="J175" s="26">
        <v>0</v>
      </c>
      <c r="K175" s="29">
        <f t="shared" si="4"/>
        <v>7068727</v>
      </c>
    </row>
    <row r="176" spans="2:11" ht="19" x14ac:dyDescent="0.25">
      <c r="B176" s="23">
        <v>42932.400312500002</v>
      </c>
      <c r="C176" s="35" t="s">
        <v>12</v>
      </c>
      <c r="D176" s="25" t="s">
        <v>26</v>
      </c>
      <c r="E176" s="31" t="s">
        <v>31</v>
      </c>
      <c r="F176" s="32">
        <v>11</v>
      </c>
      <c r="G176" s="27">
        <v>189550</v>
      </c>
      <c r="H176" s="27">
        <v>-2085050</v>
      </c>
      <c r="I176" s="37">
        <v>0</v>
      </c>
      <c r="J176" s="26">
        <v>0</v>
      </c>
      <c r="K176" s="29">
        <f t="shared" si="4"/>
        <v>4983677</v>
      </c>
    </row>
    <row r="177" spans="2:11" ht="19" x14ac:dyDescent="0.25">
      <c r="B177" s="23">
        <v>42932.400347222225</v>
      </c>
      <c r="C177" s="35" t="s">
        <v>12</v>
      </c>
      <c r="D177" s="25" t="s">
        <v>26</v>
      </c>
      <c r="E177" s="31" t="s">
        <v>31</v>
      </c>
      <c r="F177" s="32">
        <v>1</v>
      </c>
      <c r="G177" s="27">
        <v>189550</v>
      </c>
      <c r="H177" s="27">
        <v>-189550</v>
      </c>
      <c r="I177" s="37">
        <v>0</v>
      </c>
      <c r="J177" s="26">
        <v>0</v>
      </c>
      <c r="K177" s="29">
        <f t="shared" si="4"/>
        <v>4794127</v>
      </c>
    </row>
    <row r="178" spans="2:11" ht="19" x14ac:dyDescent="0.25">
      <c r="B178" s="23">
        <v>42932.400347222225</v>
      </c>
      <c r="C178" s="35" t="s">
        <v>12</v>
      </c>
      <c r="D178" s="25" t="s">
        <v>26</v>
      </c>
      <c r="E178" s="31" t="s">
        <v>31</v>
      </c>
      <c r="F178" s="32">
        <v>11</v>
      </c>
      <c r="G178" s="27">
        <v>189550</v>
      </c>
      <c r="H178" s="27">
        <v>-2085050</v>
      </c>
      <c r="I178" s="37">
        <v>0</v>
      </c>
      <c r="J178" s="26">
        <v>0</v>
      </c>
      <c r="K178" s="29">
        <f t="shared" si="4"/>
        <v>2709077</v>
      </c>
    </row>
    <row r="179" spans="2:11" ht="19" x14ac:dyDescent="0.25">
      <c r="B179" s="23">
        <v>42932.400370370371</v>
      </c>
      <c r="C179" s="35" t="s">
        <v>12</v>
      </c>
      <c r="D179" s="25" t="s">
        <v>26</v>
      </c>
      <c r="E179" s="31" t="s">
        <v>31</v>
      </c>
      <c r="F179" s="32">
        <v>11</v>
      </c>
      <c r="G179" s="27">
        <v>189550</v>
      </c>
      <c r="H179" s="27">
        <v>-2085050</v>
      </c>
      <c r="I179" s="37">
        <v>0</v>
      </c>
      <c r="J179" s="26">
        <v>0</v>
      </c>
      <c r="K179" s="29">
        <f t="shared" si="4"/>
        <v>624027</v>
      </c>
    </row>
    <row r="180" spans="2:11" ht="19" x14ac:dyDescent="0.25">
      <c r="B180" s="23">
        <v>42932.400370370371</v>
      </c>
      <c r="C180" s="35" t="s">
        <v>12</v>
      </c>
      <c r="D180" s="25" t="s">
        <v>26</v>
      </c>
      <c r="E180" s="31" t="s">
        <v>31</v>
      </c>
      <c r="F180" s="32">
        <v>1</v>
      </c>
      <c r="G180" s="27">
        <v>189550</v>
      </c>
      <c r="H180" s="27">
        <v>-189550</v>
      </c>
      <c r="I180" s="37">
        <v>0</v>
      </c>
      <c r="J180" s="26">
        <v>0</v>
      </c>
      <c r="K180" s="29">
        <f t="shared" si="4"/>
        <v>434477</v>
      </c>
    </row>
    <row r="181" spans="2:11" ht="19" x14ac:dyDescent="0.25">
      <c r="B181" s="23">
        <v>42932.400381944448</v>
      </c>
      <c r="C181" s="35" t="s">
        <v>12</v>
      </c>
      <c r="D181" s="25" t="s">
        <v>26</v>
      </c>
      <c r="E181" s="31" t="s">
        <v>31</v>
      </c>
      <c r="F181" s="32">
        <v>11</v>
      </c>
      <c r="G181" s="27">
        <v>189550</v>
      </c>
      <c r="H181" s="27">
        <v>-2085050</v>
      </c>
      <c r="I181" s="37">
        <v>0</v>
      </c>
      <c r="J181" s="26">
        <v>0</v>
      </c>
      <c r="K181" s="29">
        <f t="shared" si="4"/>
        <v>-1650573</v>
      </c>
    </row>
    <row r="182" spans="2:11" ht="19" x14ac:dyDescent="0.25">
      <c r="B182" s="23">
        <v>42932.400381944448</v>
      </c>
      <c r="C182" s="35" t="s">
        <v>12</v>
      </c>
      <c r="D182" s="25" t="s">
        <v>26</v>
      </c>
      <c r="E182" s="31" t="s">
        <v>31</v>
      </c>
      <c r="F182" s="32">
        <v>1</v>
      </c>
      <c r="G182" s="27">
        <v>189550</v>
      </c>
      <c r="H182" s="27">
        <v>-189550</v>
      </c>
      <c r="I182" s="37">
        <v>0</v>
      </c>
      <c r="J182" s="26">
        <v>0</v>
      </c>
      <c r="K182" s="29">
        <f t="shared" si="4"/>
        <v>-1840123</v>
      </c>
    </row>
    <row r="183" spans="2:11" ht="19" x14ac:dyDescent="0.25">
      <c r="B183" s="23">
        <v>42932.400405092594</v>
      </c>
      <c r="C183" s="35" t="s">
        <v>12</v>
      </c>
      <c r="D183" s="25" t="s">
        <v>26</v>
      </c>
      <c r="E183" s="31" t="s">
        <v>31</v>
      </c>
      <c r="F183" s="32">
        <v>4.0502000000000002</v>
      </c>
      <c r="G183" s="27">
        <v>189550</v>
      </c>
      <c r="H183" s="27">
        <v>-767715</v>
      </c>
      <c r="I183" s="37">
        <v>0</v>
      </c>
      <c r="J183" s="26">
        <v>0</v>
      </c>
      <c r="K183" s="29">
        <f t="shared" si="4"/>
        <v>-2607838</v>
      </c>
    </row>
    <row r="184" spans="2:11" ht="19" x14ac:dyDescent="0.25">
      <c r="B184" s="23">
        <v>42932.404340277775</v>
      </c>
      <c r="C184" s="35" t="s">
        <v>12</v>
      </c>
      <c r="D184" s="25" t="s">
        <v>26</v>
      </c>
      <c r="E184" s="33" t="s">
        <v>162</v>
      </c>
      <c r="F184" s="32">
        <v>-36.2288</v>
      </c>
      <c r="G184" s="27">
        <v>191000</v>
      </c>
      <c r="H184" s="27">
        <v>6919701</v>
      </c>
      <c r="I184" s="37">
        <v>0</v>
      </c>
      <c r="J184" s="26">
        <v>0</v>
      </c>
      <c r="K184" s="29">
        <f t="shared" si="4"/>
        <v>4311863</v>
      </c>
    </row>
    <row r="185" spans="2:11" ht="19" x14ac:dyDescent="0.25">
      <c r="B185" s="23">
        <v>42932.404340277775</v>
      </c>
      <c r="C185" s="35" t="s">
        <v>12</v>
      </c>
      <c r="D185" s="25" t="s">
        <v>26</v>
      </c>
      <c r="E185" s="33" t="s">
        <v>162</v>
      </c>
      <c r="F185" s="32">
        <v>-2</v>
      </c>
      <c r="G185" s="27">
        <v>191000</v>
      </c>
      <c r="H185" s="27">
        <v>382000</v>
      </c>
      <c r="I185" s="37">
        <v>0</v>
      </c>
      <c r="J185" s="26">
        <v>0</v>
      </c>
      <c r="K185" s="29">
        <f t="shared" si="4"/>
        <v>4693863</v>
      </c>
    </row>
    <row r="186" spans="2:11" ht="19" x14ac:dyDescent="0.25">
      <c r="B186" s="23">
        <v>42932.404340277775</v>
      </c>
      <c r="C186" s="35" t="s">
        <v>12</v>
      </c>
      <c r="D186" s="25" t="s">
        <v>26</v>
      </c>
      <c r="E186" s="33" t="s">
        <v>144</v>
      </c>
      <c r="F186" s="32">
        <v>-14.527699999999999</v>
      </c>
      <c r="G186" s="27">
        <v>191000</v>
      </c>
      <c r="H186" s="27">
        <v>2774791</v>
      </c>
      <c r="I186" s="28" t="s">
        <v>163</v>
      </c>
      <c r="J186" s="27">
        <v>46384</v>
      </c>
      <c r="K186" s="29">
        <f t="shared" si="4"/>
        <v>7468654</v>
      </c>
    </row>
    <row r="187" spans="2:11" ht="19" x14ac:dyDescent="0.25">
      <c r="B187" s="23">
        <v>42933.020011574074</v>
      </c>
      <c r="C187" s="36" t="s">
        <v>34</v>
      </c>
      <c r="D187" s="25" t="s">
        <v>28</v>
      </c>
      <c r="E187" s="31" t="s">
        <v>30</v>
      </c>
      <c r="F187" s="32">
        <v>170.5266</v>
      </c>
      <c r="G187" s="27">
        <v>15370</v>
      </c>
      <c r="H187" s="27">
        <v>-2620994</v>
      </c>
      <c r="I187" s="28" t="s">
        <v>164</v>
      </c>
      <c r="J187" s="26">
        <v>0</v>
      </c>
      <c r="K187" s="29">
        <f t="shared" si="4"/>
        <v>4847660</v>
      </c>
    </row>
    <row r="188" spans="2:11" ht="19" x14ac:dyDescent="0.25">
      <c r="B188" s="23">
        <v>42933.036956018521</v>
      </c>
      <c r="C188" s="36" t="s">
        <v>34</v>
      </c>
      <c r="D188" s="25" t="s">
        <v>28</v>
      </c>
      <c r="E188" s="31" t="s">
        <v>30</v>
      </c>
      <c r="F188" s="32">
        <v>200.11089999999999</v>
      </c>
      <c r="G188" s="27">
        <v>14580</v>
      </c>
      <c r="H188" s="27">
        <v>-2917617</v>
      </c>
      <c r="I188" s="28" t="s">
        <v>165</v>
      </c>
      <c r="J188" s="26">
        <v>0</v>
      </c>
      <c r="K188" s="29">
        <f t="shared" si="4"/>
        <v>1930043</v>
      </c>
    </row>
    <row r="189" spans="2:11" ht="19" x14ac:dyDescent="0.25">
      <c r="B189" s="23">
        <v>42933.358391203707</v>
      </c>
      <c r="C189" s="36" t="s">
        <v>34</v>
      </c>
      <c r="D189" s="25" t="s">
        <v>28</v>
      </c>
      <c r="E189" s="33" t="s">
        <v>29</v>
      </c>
      <c r="F189" s="32">
        <v>-60.388399999999997</v>
      </c>
      <c r="G189" s="27">
        <v>16400</v>
      </c>
      <c r="H189" s="27">
        <v>990370</v>
      </c>
      <c r="I189" s="28" t="s">
        <v>166</v>
      </c>
      <c r="J189" s="26">
        <v>0</v>
      </c>
      <c r="K189" s="29">
        <f t="shared" si="4"/>
        <v>2920413</v>
      </c>
    </row>
    <row r="190" spans="2:11" ht="19" x14ac:dyDescent="0.25">
      <c r="B190" s="23">
        <v>42933.358391203707</v>
      </c>
      <c r="C190" s="36" t="s">
        <v>34</v>
      </c>
      <c r="D190" s="25" t="s">
        <v>28</v>
      </c>
      <c r="E190" s="33" t="s">
        <v>29</v>
      </c>
      <c r="F190" s="32">
        <v>-309.88139999999999</v>
      </c>
      <c r="G190" s="27">
        <v>16370</v>
      </c>
      <c r="H190" s="27">
        <v>5072759</v>
      </c>
      <c r="I190" s="28" t="s">
        <v>167</v>
      </c>
      <c r="J190" s="26">
        <v>0</v>
      </c>
      <c r="K190" s="29">
        <f t="shared" si="4"/>
        <v>7993172</v>
      </c>
    </row>
    <row r="191" spans="2:11" ht="19" x14ac:dyDescent="0.25">
      <c r="B191" s="23">
        <v>42933.433136574073</v>
      </c>
      <c r="C191" s="36" t="s">
        <v>34</v>
      </c>
      <c r="D191" s="25" t="s">
        <v>26</v>
      </c>
      <c r="E191" s="31" t="s">
        <v>31</v>
      </c>
      <c r="F191" s="32">
        <v>275.17059999999998</v>
      </c>
      <c r="G191" s="27">
        <v>17370</v>
      </c>
      <c r="H191" s="27">
        <v>-4779713</v>
      </c>
      <c r="I191" s="37">
        <v>0</v>
      </c>
      <c r="J191" s="26">
        <v>0</v>
      </c>
      <c r="K191" s="29">
        <f t="shared" si="4"/>
        <v>3213459</v>
      </c>
    </row>
    <row r="192" spans="2:11" ht="19" x14ac:dyDescent="0.25">
      <c r="B192" s="23">
        <v>42933.433136574073</v>
      </c>
      <c r="C192" s="36" t="s">
        <v>34</v>
      </c>
      <c r="D192" s="25" t="s">
        <v>26</v>
      </c>
      <c r="E192" s="31" t="s">
        <v>31</v>
      </c>
      <c r="F192" s="32">
        <v>200</v>
      </c>
      <c r="G192" s="27">
        <v>17370</v>
      </c>
      <c r="H192" s="27">
        <v>-3474000</v>
      </c>
      <c r="I192" s="37">
        <v>0</v>
      </c>
      <c r="J192" s="26">
        <v>0</v>
      </c>
      <c r="K192" s="29">
        <f t="shared" si="4"/>
        <v>-260541</v>
      </c>
    </row>
    <row r="193" spans="2:11" ht="19" x14ac:dyDescent="0.25">
      <c r="B193" s="23">
        <v>42933.433136574073</v>
      </c>
      <c r="C193" s="36" t="s">
        <v>34</v>
      </c>
      <c r="D193" s="25" t="s">
        <v>26</v>
      </c>
      <c r="E193" s="31" t="s">
        <v>31</v>
      </c>
      <c r="F193" s="32">
        <v>99.872399999999999</v>
      </c>
      <c r="G193" s="27">
        <v>17370</v>
      </c>
      <c r="H193" s="27">
        <v>-1734784</v>
      </c>
      <c r="I193" s="37">
        <v>0</v>
      </c>
      <c r="J193" s="26">
        <v>0</v>
      </c>
      <c r="K193" s="29">
        <f t="shared" si="4"/>
        <v>-1995325</v>
      </c>
    </row>
    <row r="194" spans="2:11" ht="19" x14ac:dyDescent="0.25">
      <c r="B194" s="23">
        <v>42933.441736111112</v>
      </c>
      <c r="C194" s="36" t="s">
        <v>34</v>
      </c>
      <c r="D194" s="25" t="s">
        <v>28</v>
      </c>
      <c r="E194" s="31" t="s">
        <v>30</v>
      </c>
      <c r="F194" s="32">
        <v>169.5669</v>
      </c>
      <c r="G194" s="27">
        <v>17600</v>
      </c>
      <c r="H194" s="27">
        <v>-2984377</v>
      </c>
      <c r="I194" s="28" t="s">
        <v>168</v>
      </c>
      <c r="J194" s="26">
        <v>0</v>
      </c>
      <c r="K194" s="29">
        <f t="shared" si="4"/>
        <v>-4979702</v>
      </c>
    </row>
    <row r="195" spans="2:11" ht="19" x14ac:dyDescent="0.25">
      <c r="B195" s="23">
        <v>42933.441736111112</v>
      </c>
      <c r="C195" s="36" t="s">
        <v>34</v>
      </c>
      <c r="D195" s="25" t="s">
        <v>28</v>
      </c>
      <c r="E195" s="31" t="s">
        <v>30</v>
      </c>
      <c r="F195" s="32">
        <v>14.3986</v>
      </c>
      <c r="G195" s="27">
        <v>17600</v>
      </c>
      <c r="H195" s="27">
        <v>-253415</v>
      </c>
      <c r="I195" s="28" t="s">
        <v>169</v>
      </c>
      <c r="J195" s="26">
        <v>0</v>
      </c>
      <c r="K195" s="29">
        <f t="shared" si="4"/>
        <v>-5233117</v>
      </c>
    </row>
    <row r="196" spans="2:11" ht="19" x14ac:dyDescent="0.25">
      <c r="B196" s="23">
        <v>42933.441736111112</v>
      </c>
      <c r="C196" s="36" t="s">
        <v>34</v>
      </c>
      <c r="D196" s="25" t="s">
        <v>28</v>
      </c>
      <c r="E196" s="31" t="s">
        <v>30</v>
      </c>
      <c r="F196" s="32">
        <v>114.7516</v>
      </c>
      <c r="G196" s="27">
        <v>17600</v>
      </c>
      <c r="H196" s="27">
        <v>-2019628</v>
      </c>
      <c r="I196" s="28" t="s">
        <v>170</v>
      </c>
      <c r="J196" s="26">
        <v>0</v>
      </c>
      <c r="K196" s="29">
        <f t="shared" si="4"/>
        <v>-7252745</v>
      </c>
    </row>
    <row r="197" spans="2:11" ht="19" x14ac:dyDescent="0.25">
      <c r="B197" s="23">
        <v>42933.957777777781</v>
      </c>
      <c r="C197" s="24" t="s">
        <v>32</v>
      </c>
      <c r="D197" s="25" t="s">
        <v>35</v>
      </c>
      <c r="E197" s="26">
        <v>0</v>
      </c>
      <c r="F197" s="26">
        <v>0</v>
      </c>
      <c r="G197" s="26">
        <v>0</v>
      </c>
      <c r="H197" s="27">
        <v>800000</v>
      </c>
      <c r="I197" s="28"/>
      <c r="J197" s="26">
        <v>0</v>
      </c>
      <c r="K197" s="29">
        <f t="shared" si="4"/>
        <v>-6452745</v>
      </c>
    </row>
    <row r="198" spans="2:11" ht="19" x14ac:dyDescent="0.25">
      <c r="B198" s="23">
        <v>42934.335416666669</v>
      </c>
      <c r="C198" s="36" t="s">
        <v>34</v>
      </c>
      <c r="D198" s="25" t="s">
        <v>26</v>
      </c>
      <c r="E198" s="33" t="s">
        <v>162</v>
      </c>
      <c r="F198" s="32">
        <v>-482.13229999999999</v>
      </c>
      <c r="G198" s="27">
        <v>17900</v>
      </c>
      <c r="H198" s="27">
        <v>8630168</v>
      </c>
      <c r="I198" s="37">
        <v>0</v>
      </c>
      <c r="J198" s="26">
        <v>0</v>
      </c>
      <c r="K198" s="29">
        <f t="shared" si="4"/>
        <v>2177423</v>
      </c>
    </row>
    <row r="199" spans="2:11" ht="19" x14ac:dyDescent="0.25">
      <c r="B199" s="23">
        <v>42934.335416666669</v>
      </c>
      <c r="C199" s="36" t="s">
        <v>34</v>
      </c>
      <c r="D199" s="25" t="s">
        <v>26</v>
      </c>
      <c r="E199" s="33" t="s">
        <v>144</v>
      </c>
      <c r="F199" s="32">
        <v>-92.910700000000006</v>
      </c>
      <c r="G199" s="27">
        <v>17900</v>
      </c>
      <c r="H199" s="27">
        <v>1663102</v>
      </c>
      <c r="I199" s="28" t="s">
        <v>171</v>
      </c>
      <c r="J199" s="27">
        <v>274350</v>
      </c>
      <c r="K199" s="29">
        <f t="shared" si="4"/>
        <v>3840525</v>
      </c>
    </row>
    <row r="200" spans="2:11" ht="19" x14ac:dyDescent="0.25">
      <c r="B200" s="23">
        <v>42934.374791666669</v>
      </c>
      <c r="C200" s="36" t="s">
        <v>34</v>
      </c>
      <c r="D200" s="25" t="s">
        <v>28</v>
      </c>
      <c r="E200" s="33" t="s">
        <v>29</v>
      </c>
      <c r="F200" s="32">
        <v>-15.333399999999999</v>
      </c>
      <c r="G200" s="27">
        <v>17950</v>
      </c>
      <c r="H200" s="27">
        <v>275235</v>
      </c>
      <c r="I200" s="28" t="s">
        <v>172</v>
      </c>
      <c r="J200" s="26">
        <v>0</v>
      </c>
      <c r="K200" s="29">
        <f t="shared" si="4"/>
        <v>4115760</v>
      </c>
    </row>
    <row r="201" spans="2:11" ht="19" x14ac:dyDescent="0.25">
      <c r="B201" s="23">
        <v>42934.374826388892</v>
      </c>
      <c r="C201" s="36" t="s">
        <v>34</v>
      </c>
      <c r="D201" s="25" t="s">
        <v>28</v>
      </c>
      <c r="E201" s="33" t="s">
        <v>29</v>
      </c>
      <c r="F201" s="32">
        <v>-52</v>
      </c>
      <c r="G201" s="27">
        <v>17950</v>
      </c>
      <c r="H201" s="27">
        <v>933400</v>
      </c>
      <c r="I201" s="28" t="s">
        <v>173</v>
      </c>
      <c r="J201" s="26">
        <v>0</v>
      </c>
      <c r="K201" s="29">
        <f t="shared" si="4"/>
        <v>5049160</v>
      </c>
    </row>
    <row r="202" spans="2:11" ht="19" x14ac:dyDescent="0.25">
      <c r="B202" s="23">
        <v>42934.374826388892</v>
      </c>
      <c r="C202" s="36" t="s">
        <v>34</v>
      </c>
      <c r="D202" s="25" t="s">
        <v>28</v>
      </c>
      <c r="E202" s="33" t="s">
        <v>29</v>
      </c>
      <c r="F202" s="32">
        <v>-16.970700000000001</v>
      </c>
      <c r="G202" s="27">
        <v>17950</v>
      </c>
      <c r="H202" s="27">
        <v>304624</v>
      </c>
      <c r="I202" s="28" t="s">
        <v>127</v>
      </c>
      <c r="J202" s="26">
        <v>0</v>
      </c>
      <c r="K202" s="29">
        <f t="shared" si="4"/>
        <v>5353784</v>
      </c>
    </row>
    <row r="203" spans="2:11" ht="19" x14ac:dyDescent="0.25">
      <c r="B203" s="23">
        <v>42934.375231481485</v>
      </c>
      <c r="C203" s="36" t="s">
        <v>34</v>
      </c>
      <c r="D203" s="25" t="s">
        <v>28</v>
      </c>
      <c r="E203" s="33" t="s">
        <v>29</v>
      </c>
      <c r="F203" s="32">
        <v>-13.9041</v>
      </c>
      <c r="G203" s="27">
        <v>17950</v>
      </c>
      <c r="H203" s="27">
        <v>249579</v>
      </c>
      <c r="I203" s="28" t="s">
        <v>174</v>
      </c>
      <c r="J203" s="26">
        <v>0</v>
      </c>
      <c r="K203" s="29">
        <f t="shared" si="4"/>
        <v>5603363</v>
      </c>
    </row>
    <row r="204" spans="2:11" ht="19" x14ac:dyDescent="0.25">
      <c r="B204" s="23">
        <v>42934.375231481485</v>
      </c>
      <c r="C204" s="36" t="s">
        <v>34</v>
      </c>
      <c r="D204" s="25" t="s">
        <v>28</v>
      </c>
      <c r="E204" s="33" t="s">
        <v>29</v>
      </c>
      <c r="F204" s="32">
        <v>-200.18029999999999</v>
      </c>
      <c r="G204" s="27">
        <v>17950</v>
      </c>
      <c r="H204" s="27">
        <v>3593236</v>
      </c>
      <c r="I204" s="28" t="s">
        <v>175</v>
      </c>
      <c r="J204" s="26">
        <v>0</v>
      </c>
      <c r="K204" s="29">
        <f t="shared" si="4"/>
        <v>9196599</v>
      </c>
    </row>
    <row r="205" spans="2:11" ht="19" x14ac:dyDescent="0.25">
      <c r="B205" s="23">
        <v>42934.675358796296</v>
      </c>
      <c r="C205" s="30" t="s">
        <v>8</v>
      </c>
      <c r="D205" s="25" t="s">
        <v>28</v>
      </c>
      <c r="E205" s="31" t="s">
        <v>30</v>
      </c>
      <c r="F205" s="32">
        <v>66.452699999999993</v>
      </c>
      <c r="G205" s="32">
        <v>201</v>
      </c>
      <c r="H205" s="27">
        <v>-13357</v>
      </c>
      <c r="I205" s="28" t="s">
        <v>176</v>
      </c>
      <c r="J205" s="26">
        <v>0</v>
      </c>
      <c r="K205" s="29">
        <f t="shared" si="4"/>
        <v>9183242</v>
      </c>
    </row>
    <row r="206" spans="2:11" ht="19" x14ac:dyDescent="0.25">
      <c r="B206" s="23">
        <v>42934.675358796296</v>
      </c>
      <c r="C206" s="30" t="s">
        <v>8</v>
      </c>
      <c r="D206" s="25" t="s">
        <v>28</v>
      </c>
      <c r="E206" s="31" t="s">
        <v>30</v>
      </c>
      <c r="F206" s="32">
        <v>200</v>
      </c>
      <c r="G206" s="32">
        <v>201</v>
      </c>
      <c r="H206" s="27">
        <v>-40200</v>
      </c>
      <c r="I206" s="28" t="s">
        <v>177</v>
      </c>
      <c r="J206" s="26">
        <v>0</v>
      </c>
      <c r="K206" s="29">
        <f t="shared" si="4"/>
        <v>9143042</v>
      </c>
    </row>
    <row r="207" spans="2:11" ht="19" x14ac:dyDescent="0.25">
      <c r="B207" s="23">
        <v>42934.675358796296</v>
      </c>
      <c r="C207" s="30" t="s">
        <v>8</v>
      </c>
      <c r="D207" s="25" t="s">
        <v>28</v>
      </c>
      <c r="E207" s="31" t="s">
        <v>30</v>
      </c>
      <c r="F207" s="32">
        <v>10</v>
      </c>
      <c r="G207" s="32">
        <v>201</v>
      </c>
      <c r="H207" s="27">
        <v>-2010</v>
      </c>
      <c r="I207" s="28" t="s">
        <v>178</v>
      </c>
      <c r="J207" s="26">
        <v>0</v>
      </c>
      <c r="K207" s="29">
        <f t="shared" si="4"/>
        <v>9141032</v>
      </c>
    </row>
    <row r="208" spans="2:11" ht="19" x14ac:dyDescent="0.25">
      <c r="B208" s="23">
        <v>42934.675358796296</v>
      </c>
      <c r="C208" s="30" t="s">
        <v>8</v>
      </c>
      <c r="D208" s="25" t="s">
        <v>28</v>
      </c>
      <c r="E208" s="31" t="s">
        <v>30</v>
      </c>
      <c r="F208" s="32">
        <v>1000</v>
      </c>
      <c r="G208" s="32">
        <v>201</v>
      </c>
      <c r="H208" s="27">
        <v>-201000</v>
      </c>
      <c r="I208" s="28" t="s">
        <v>179</v>
      </c>
      <c r="J208" s="26">
        <v>0</v>
      </c>
      <c r="K208" s="29">
        <f t="shared" si="4"/>
        <v>8940032</v>
      </c>
    </row>
    <row r="209" spans="2:11" ht="19" x14ac:dyDescent="0.25">
      <c r="B209" s="23">
        <v>42934.675358796296</v>
      </c>
      <c r="C209" s="30" t="s">
        <v>8</v>
      </c>
      <c r="D209" s="25" t="s">
        <v>28</v>
      </c>
      <c r="E209" s="31" t="s">
        <v>30</v>
      </c>
      <c r="F209" s="32">
        <v>8723.5473000000002</v>
      </c>
      <c r="G209" s="32">
        <v>201</v>
      </c>
      <c r="H209" s="27">
        <v>-1753433</v>
      </c>
      <c r="I209" s="28" t="s">
        <v>180</v>
      </c>
      <c r="J209" s="26">
        <v>0</v>
      </c>
      <c r="K209" s="29">
        <f t="shared" si="4"/>
        <v>7186599</v>
      </c>
    </row>
    <row r="210" spans="2:11" ht="19" x14ac:dyDescent="0.25">
      <c r="B210" s="23">
        <v>42934.755509259259</v>
      </c>
      <c r="C210" s="36" t="s">
        <v>34</v>
      </c>
      <c r="D210" s="25" t="s">
        <v>26</v>
      </c>
      <c r="E210" s="31" t="s">
        <v>31</v>
      </c>
      <c r="F210" s="32">
        <v>28.432099999999998</v>
      </c>
      <c r="G210" s="27">
        <v>17000</v>
      </c>
      <c r="H210" s="27">
        <v>-483346</v>
      </c>
      <c r="I210" s="37">
        <v>0</v>
      </c>
      <c r="J210" s="26">
        <v>0</v>
      </c>
      <c r="K210" s="29">
        <f t="shared" ref="K210:K273" si="5">IF(C210="KRW",H210,0)+K209+IF(C210&lt;&gt;"KRW",H210,0)</f>
        <v>6703253</v>
      </c>
    </row>
    <row r="211" spans="2:11" ht="19" x14ac:dyDescent="0.25">
      <c r="B211" s="23">
        <v>42934.756273148145</v>
      </c>
      <c r="C211" s="36" t="s">
        <v>34</v>
      </c>
      <c r="D211" s="25" t="s">
        <v>26</v>
      </c>
      <c r="E211" s="31" t="s">
        <v>31</v>
      </c>
      <c r="F211" s="32">
        <v>221.56790000000001</v>
      </c>
      <c r="G211" s="27">
        <v>17000</v>
      </c>
      <c r="H211" s="27">
        <v>-3766654</v>
      </c>
      <c r="I211" s="37">
        <v>0</v>
      </c>
      <c r="J211" s="26">
        <v>0</v>
      </c>
      <c r="K211" s="29">
        <f t="shared" si="5"/>
        <v>2936599</v>
      </c>
    </row>
    <row r="212" spans="2:11" ht="19" x14ac:dyDescent="0.25">
      <c r="B212" s="23">
        <v>42934.951319444444</v>
      </c>
      <c r="C212" s="36" t="s">
        <v>34</v>
      </c>
      <c r="D212" s="25" t="s">
        <v>26</v>
      </c>
      <c r="E212" s="33" t="s">
        <v>162</v>
      </c>
      <c r="F212" s="32">
        <v>-200</v>
      </c>
      <c r="G212" s="27">
        <v>17840</v>
      </c>
      <c r="H212" s="27">
        <v>3568000</v>
      </c>
      <c r="I212" s="37">
        <v>0</v>
      </c>
      <c r="J212" s="26">
        <v>0</v>
      </c>
      <c r="K212" s="29">
        <f t="shared" si="5"/>
        <v>6504599</v>
      </c>
    </row>
    <row r="213" spans="2:11" ht="19" x14ac:dyDescent="0.25">
      <c r="B213" s="23">
        <v>42934.951516203706</v>
      </c>
      <c r="C213" s="36" t="s">
        <v>34</v>
      </c>
      <c r="D213" s="25" t="s">
        <v>26</v>
      </c>
      <c r="E213" s="33" t="s">
        <v>144</v>
      </c>
      <c r="F213" s="32">
        <v>-50</v>
      </c>
      <c r="G213" s="27">
        <v>17840</v>
      </c>
      <c r="H213" s="27">
        <v>892000</v>
      </c>
      <c r="I213" s="28" t="s">
        <v>181</v>
      </c>
      <c r="J213" s="27">
        <v>196935</v>
      </c>
      <c r="K213" s="29">
        <f t="shared" si="5"/>
        <v>7396599</v>
      </c>
    </row>
    <row r="214" spans="2:11" ht="19" x14ac:dyDescent="0.25">
      <c r="B214" s="23">
        <v>42934.979537037034</v>
      </c>
      <c r="C214" s="30" t="s">
        <v>8</v>
      </c>
      <c r="D214" s="25" t="s">
        <v>28</v>
      </c>
      <c r="E214" s="33" t="s">
        <v>29</v>
      </c>
      <c r="F214" s="32">
        <v>-9989</v>
      </c>
      <c r="G214" s="32">
        <v>207</v>
      </c>
      <c r="H214" s="27">
        <v>2067723</v>
      </c>
      <c r="I214" s="28" t="s">
        <v>182</v>
      </c>
      <c r="J214" s="26">
        <v>0</v>
      </c>
      <c r="K214" s="29">
        <f t="shared" si="5"/>
        <v>9464322</v>
      </c>
    </row>
    <row r="215" spans="2:11" ht="19" x14ac:dyDescent="0.25">
      <c r="B215" s="23">
        <v>42935.182164351849</v>
      </c>
      <c r="C215" s="35" t="s">
        <v>12</v>
      </c>
      <c r="D215" s="25" t="s">
        <v>26</v>
      </c>
      <c r="E215" s="31" t="s">
        <v>31</v>
      </c>
      <c r="F215" s="32">
        <v>4.5579999999999998</v>
      </c>
      <c r="G215" s="27">
        <v>263300</v>
      </c>
      <c r="H215" s="27">
        <v>-1200121</v>
      </c>
      <c r="I215" s="37">
        <v>0</v>
      </c>
      <c r="J215" s="26">
        <v>0</v>
      </c>
      <c r="K215" s="29">
        <f t="shared" si="5"/>
        <v>8264201</v>
      </c>
    </row>
    <row r="216" spans="2:11" ht="19" x14ac:dyDescent="0.25">
      <c r="B216" s="23">
        <v>42935.18445601852</v>
      </c>
      <c r="C216" s="35" t="s">
        <v>12</v>
      </c>
      <c r="D216" s="25" t="s">
        <v>28</v>
      </c>
      <c r="E216" s="31" t="s">
        <v>30</v>
      </c>
      <c r="F216" s="32">
        <v>33.416699999999999</v>
      </c>
      <c r="G216" s="27">
        <v>265500</v>
      </c>
      <c r="H216" s="27">
        <v>-8872134</v>
      </c>
      <c r="I216" s="28" t="s">
        <v>183</v>
      </c>
      <c r="J216" s="26">
        <v>0</v>
      </c>
      <c r="K216" s="29">
        <f t="shared" si="5"/>
        <v>-607933</v>
      </c>
    </row>
    <row r="217" spans="2:11" ht="19" x14ac:dyDescent="0.25">
      <c r="B217" s="23">
        <v>42935.184918981482</v>
      </c>
      <c r="C217" s="35" t="s">
        <v>12</v>
      </c>
      <c r="D217" s="25" t="s">
        <v>28</v>
      </c>
      <c r="E217" s="31" t="s">
        <v>30</v>
      </c>
      <c r="F217" s="32">
        <v>1.26E-2</v>
      </c>
      <c r="G217" s="27">
        <v>264500</v>
      </c>
      <c r="H217" s="27">
        <v>-3333</v>
      </c>
      <c r="I217" s="28" t="s">
        <v>147</v>
      </c>
      <c r="J217" s="26">
        <v>0</v>
      </c>
      <c r="K217" s="29">
        <f t="shared" si="5"/>
        <v>-611266</v>
      </c>
    </row>
    <row r="218" spans="2:11" ht="19" x14ac:dyDescent="0.25">
      <c r="B218" s="23">
        <v>42935.19190972222</v>
      </c>
      <c r="C218" s="35" t="s">
        <v>12</v>
      </c>
      <c r="D218" s="25" t="s">
        <v>28</v>
      </c>
      <c r="E218" s="33" t="s">
        <v>29</v>
      </c>
      <c r="F218" s="32">
        <v>-0.1</v>
      </c>
      <c r="G218" s="27">
        <v>268100</v>
      </c>
      <c r="H218" s="27">
        <v>26810</v>
      </c>
      <c r="I218" s="28" t="s">
        <v>184</v>
      </c>
      <c r="J218" s="26">
        <v>0</v>
      </c>
      <c r="K218" s="29">
        <f t="shared" si="5"/>
        <v>-584456</v>
      </c>
    </row>
    <row r="219" spans="2:11" ht="19" x14ac:dyDescent="0.25">
      <c r="B219" s="23">
        <v>42935.19190972222</v>
      </c>
      <c r="C219" s="35" t="s">
        <v>12</v>
      </c>
      <c r="D219" s="25" t="s">
        <v>28</v>
      </c>
      <c r="E219" s="33" t="s">
        <v>29</v>
      </c>
      <c r="F219" s="32">
        <v>-0.1</v>
      </c>
      <c r="G219" s="27">
        <v>268100</v>
      </c>
      <c r="H219" s="27">
        <v>26810</v>
      </c>
      <c r="I219" s="28" t="s">
        <v>184</v>
      </c>
      <c r="J219" s="26">
        <v>0</v>
      </c>
      <c r="K219" s="29">
        <f t="shared" si="5"/>
        <v>-557646</v>
      </c>
    </row>
    <row r="220" spans="2:11" ht="19" x14ac:dyDescent="0.25">
      <c r="B220" s="23">
        <v>42935.191921296297</v>
      </c>
      <c r="C220" s="35" t="s">
        <v>12</v>
      </c>
      <c r="D220" s="25" t="s">
        <v>28</v>
      </c>
      <c r="E220" s="33" t="s">
        <v>29</v>
      </c>
      <c r="F220" s="32">
        <v>-0.1</v>
      </c>
      <c r="G220" s="27">
        <v>268000</v>
      </c>
      <c r="H220" s="27">
        <v>26800</v>
      </c>
      <c r="I220" s="28" t="s">
        <v>184</v>
      </c>
      <c r="J220" s="26">
        <v>0</v>
      </c>
      <c r="K220" s="29">
        <f t="shared" si="5"/>
        <v>-530846</v>
      </c>
    </row>
    <row r="221" spans="2:11" ht="19" x14ac:dyDescent="0.25">
      <c r="B221" s="23">
        <v>42935.191921296297</v>
      </c>
      <c r="C221" s="35" t="s">
        <v>12</v>
      </c>
      <c r="D221" s="25" t="s">
        <v>28</v>
      </c>
      <c r="E221" s="33" t="s">
        <v>29</v>
      </c>
      <c r="F221" s="32">
        <v>-1</v>
      </c>
      <c r="G221" s="27">
        <v>268000</v>
      </c>
      <c r="H221" s="27">
        <v>268000</v>
      </c>
      <c r="I221" s="28" t="s">
        <v>185</v>
      </c>
      <c r="J221" s="26">
        <v>0</v>
      </c>
      <c r="K221" s="29">
        <f t="shared" si="5"/>
        <v>-262846</v>
      </c>
    </row>
    <row r="222" spans="2:11" ht="19" x14ac:dyDescent="0.25">
      <c r="B222" s="23">
        <v>42935.191921296297</v>
      </c>
      <c r="C222" s="35" t="s">
        <v>12</v>
      </c>
      <c r="D222" s="25" t="s">
        <v>28</v>
      </c>
      <c r="E222" s="33" t="s">
        <v>29</v>
      </c>
      <c r="F222" s="32">
        <v>-1</v>
      </c>
      <c r="G222" s="27">
        <v>267850</v>
      </c>
      <c r="H222" s="27">
        <v>267850</v>
      </c>
      <c r="I222" s="28" t="s">
        <v>185</v>
      </c>
      <c r="J222" s="26">
        <v>0</v>
      </c>
      <c r="K222" s="29">
        <f t="shared" si="5"/>
        <v>5004</v>
      </c>
    </row>
    <row r="223" spans="2:11" ht="19" x14ac:dyDescent="0.25">
      <c r="B223" s="23">
        <v>42935.191921296297</v>
      </c>
      <c r="C223" s="35" t="s">
        <v>12</v>
      </c>
      <c r="D223" s="25" t="s">
        <v>28</v>
      </c>
      <c r="E223" s="33" t="s">
        <v>29</v>
      </c>
      <c r="F223" s="32">
        <v>-1</v>
      </c>
      <c r="G223" s="27">
        <v>267850</v>
      </c>
      <c r="H223" s="27">
        <v>267850</v>
      </c>
      <c r="I223" s="28" t="s">
        <v>185</v>
      </c>
      <c r="J223" s="26">
        <v>0</v>
      </c>
      <c r="K223" s="29">
        <f t="shared" si="5"/>
        <v>272854</v>
      </c>
    </row>
    <row r="224" spans="2:11" ht="19" x14ac:dyDescent="0.25">
      <c r="B224" s="23">
        <v>42935.191932870373</v>
      </c>
      <c r="C224" s="35" t="s">
        <v>12</v>
      </c>
      <c r="D224" s="25" t="s">
        <v>28</v>
      </c>
      <c r="E224" s="33" t="s">
        <v>29</v>
      </c>
      <c r="F224" s="32">
        <v>-1</v>
      </c>
      <c r="G224" s="27">
        <v>267850</v>
      </c>
      <c r="H224" s="27">
        <v>267850</v>
      </c>
      <c r="I224" s="28" t="s">
        <v>185</v>
      </c>
      <c r="J224" s="26">
        <v>0</v>
      </c>
      <c r="K224" s="29">
        <f t="shared" si="5"/>
        <v>540704</v>
      </c>
    </row>
    <row r="225" spans="2:11" ht="19" x14ac:dyDescent="0.25">
      <c r="B225" s="23">
        <v>42935.191932870373</v>
      </c>
      <c r="C225" s="35" t="s">
        <v>12</v>
      </c>
      <c r="D225" s="25" t="s">
        <v>28</v>
      </c>
      <c r="E225" s="33" t="s">
        <v>29</v>
      </c>
      <c r="F225" s="32">
        <v>-8.6999999999999993</v>
      </c>
      <c r="G225" s="27">
        <v>267800</v>
      </c>
      <c r="H225" s="27">
        <v>2329860</v>
      </c>
      <c r="I225" s="28" t="s">
        <v>186</v>
      </c>
      <c r="J225" s="26">
        <v>0</v>
      </c>
      <c r="K225" s="29">
        <f t="shared" si="5"/>
        <v>2870564</v>
      </c>
    </row>
    <row r="226" spans="2:11" ht="19" x14ac:dyDescent="0.25">
      <c r="B226" s="23">
        <v>42935.193888888891</v>
      </c>
      <c r="C226" s="35" t="s">
        <v>12</v>
      </c>
      <c r="D226" s="25" t="s">
        <v>26</v>
      </c>
      <c r="E226" s="33" t="s">
        <v>144</v>
      </c>
      <c r="F226" s="32">
        <v>-4.5579999999999998</v>
      </c>
      <c r="G226" s="27">
        <v>272000</v>
      </c>
      <c r="H226" s="27">
        <v>1239776</v>
      </c>
      <c r="I226" s="28" t="s">
        <v>187</v>
      </c>
      <c r="J226" s="27">
        <v>35995</v>
      </c>
      <c r="K226" s="29">
        <f t="shared" si="5"/>
        <v>4110340</v>
      </c>
    </row>
    <row r="227" spans="2:11" ht="19" x14ac:dyDescent="0.25">
      <c r="B227" s="23">
        <v>42935.196539351855</v>
      </c>
      <c r="C227" s="35" t="s">
        <v>12</v>
      </c>
      <c r="D227" s="25" t="s">
        <v>28</v>
      </c>
      <c r="E227" s="31" t="s">
        <v>30</v>
      </c>
      <c r="F227" s="32">
        <v>13.670400000000001</v>
      </c>
      <c r="G227" s="27">
        <v>278500</v>
      </c>
      <c r="H227" s="27">
        <v>-3807206</v>
      </c>
      <c r="I227" s="28" t="s">
        <v>188</v>
      </c>
      <c r="J227" s="26">
        <v>0</v>
      </c>
      <c r="K227" s="29">
        <f t="shared" si="5"/>
        <v>303134</v>
      </c>
    </row>
    <row r="228" spans="2:11" ht="19" x14ac:dyDescent="0.25">
      <c r="B228" s="23">
        <v>42935.245173611111</v>
      </c>
      <c r="C228" s="35" t="s">
        <v>12</v>
      </c>
      <c r="D228" s="25" t="s">
        <v>28</v>
      </c>
      <c r="E228" s="33" t="s">
        <v>29</v>
      </c>
      <c r="F228" s="32">
        <v>-7.7375999999999996</v>
      </c>
      <c r="G228" s="27">
        <v>289500</v>
      </c>
      <c r="H228" s="27">
        <v>2240035</v>
      </c>
      <c r="I228" s="28" t="s">
        <v>189</v>
      </c>
      <c r="J228" s="26">
        <v>0</v>
      </c>
      <c r="K228" s="29">
        <f t="shared" si="5"/>
        <v>2543169</v>
      </c>
    </row>
    <row r="229" spans="2:11" ht="19" x14ac:dyDescent="0.25">
      <c r="B229" s="23">
        <v>42935.245173611111</v>
      </c>
      <c r="C229" s="35" t="s">
        <v>12</v>
      </c>
      <c r="D229" s="25" t="s">
        <v>28</v>
      </c>
      <c r="E229" s="33" t="s">
        <v>29</v>
      </c>
      <c r="F229" s="32">
        <v>-6</v>
      </c>
      <c r="G229" s="27">
        <v>289000</v>
      </c>
      <c r="H229" s="27">
        <v>1734000</v>
      </c>
      <c r="I229" s="28" t="s">
        <v>190</v>
      </c>
      <c r="J229" s="26">
        <v>0</v>
      </c>
      <c r="K229" s="29">
        <f t="shared" si="5"/>
        <v>4277169</v>
      </c>
    </row>
    <row r="230" spans="2:11" ht="19" x14ac:dyDescent="0.25">
      <c r="B230" s="23">
        <v>42935.245775462965</v>
      </c>
      <c r="C230" s="35" t="s">
        <v>12</v>
      </c>
      <c r="D230" s="25" t="s">
        <v>28</v>
      </c>
      <c r="E230" s="33" t="s">
        <v>29</v>
      </c>
      <c r="F230" s="32">
        <v>-20.310300000000002</v>
      </c>
      <c r="G230" s="27">
        <v>287000</v>
      </c>
      <c r="H230" s="27">
        <v>5829056</v>
      </c>
      <c r="I230" s="28" t="s">
        <v>191</v>
      </c>
      <c r="J230" s="26">
        <v>0</v>
      </c>
      <c r="K230" s="29">
        <f t="shared" si="5"/>
        <v>10106225</v>
      </c>
    </row>
    <row r="231" spans="2:11" ht="19" x14ac:dyDescent="0.25">
      <c r="B231" s="23">
        <v>42935.2497337963</v>
      </c>
      <c r="C231" s="35" t="s">
        <v>12</v>
      </c>
      <c r="D231" s="25" t="s">
        <v>26</v>
      </c>
      <c r="E231" s="31" t="s">
        <v>31</v>
      </c>
      <c r="F231" s="32">
        <v>2.33</v>
      </c>
      <c r="G231" s="27">
        <v>298300</v>
      </c>
      <c r="H231" s="27">
        <v>-695039</v>
      </c>
      <c r="I231" s="37">
        <v>0</v>
      </c>
      <c r="J231" s="26">
        <v>0</v>
      </c>
      <c r="K231" s="29">
        <f t="shared" si="5"/>
        <v>9411186</v>
      </c>
    </row>
    <row r="232" spans="2:11" ht="19" x14ac:dyDescent="0.25">
      <c r="B232" s="23">
        <v>42935.250185185185</v>
      </c>
      <c r="C232" s="35" t="s">
        <v>12</v>
      </c>
      <c r="D232" s="25" t="s">
        <v>26</v>
      </c>
      <c r="E232" s="31" t="s">
        <v>31</v>
      </c>
      <c r="F232" s="32">
        <v>7.6315999999999997</v>
      </c>
      <c r="G232" s="27">
        <v>299000</v>
      </c>
      <c r="H232" s="27">
        <v>-2281848</v>
      </c>
      <c r="I232" s="37">
        <v>0</v>
      </c>
      <c r="J232" s="26">
        <v>0</v>
      </c>
      <c r="K232" s="29">
        <f t="shared" si="5"/>
        <v>7129338</v>
      </c>
    </row>
    <row r="233" spans="2:11" ht="19" x14ac:dyDescent="0.25">
      <c r="B233" s="23">
        <v>42935.2502662037</v>
      </c>
      <c r="C233" s="35" t="s">
        <v>12</v>
      </c>
      <c r="D233" s="25" t="s">
        <v>26</v>
      </c>
      <c r="E233" s="31" t="s">
        <v>31</v>
      </c>
      <c r="F233" s="32">
        <v>0.25419999999999998</v>
      </c>
      <c r="G233" s="27">
        <v>299000</v>
      </c>
      <c r="H233" s="27">
        <v>-76006</v>
      </c>
      <c r="I233" s="37">
        <v>0</v>
      </c>
      <c r="J233" s="26">
        <v>0</v>
      </c>
      <c r="K233" s="29">
        <f t="shared" si="5"/>
        <v>7053332</v>
      </c>
    </row>
    <row r="234" spans="2:11" ht="19" x14ac:dyDescent="0.25">
      <c r="B234" s="23">
        <v>42935.250567129631</v>
      </c>
      <c r="C234" s="35" t="s">
        <v>12</v>
      </c>
      <c r="D234" s="25" t="s">
        <v>26</v>
      </c>
      <c r="E234" s="31" t="s">
        <v>31</v>
      </c>
      <c r="F234" s="32">
        <v>5.1436000000000002</v>
      </c>
      <c r="G234" s="27">
        <v>298000</v>
      </c>
      <c r="H234" s="27">
        <v>-1532793</v>
      </c>
      <c r="I234" s="37">
        <v>0</v>
      </c>
      <c r="J234" s="26">
        <v>0</v>
      </c>
      <c r="K234" s="29">
        <f t="shared" si="5"/>
        <v>5520539</v>
      </c>
    </row>
    <row r="235" spans="2:11" ht="19" x14ac:dyDescent="0.25">
      <c r="B235" s="23">
        <v>42935.250601851854</v>
      </c>
      <c r="C235" s="35" t="s">
        <v>12</v>
      </c>
      <c r="D235" s="25" t="s">
        <v>26</v>
      </c>
      <c r="E235" s="31" t="s">
        <v>31</v>
      </c>
      <c r="F235" s="32">
        <v>3.8799000000000001</v>
      </c>
      <c r="G235" s="27">
        <v>297700</v>
      </c>
      <c r="H235" s="27">
        <v>-1155046</v>
      </c>
      <c r="I235" s="37">
        <v>0</v>
      </c>
      <c r="J235" s="26">
        <v>0</v>
      </c>
      <c r="K235" s="29">
        <f t="shared" si="5"/>
        <v>4365493</v>
      </c>
    </row>
    <row r="236" spans="2:11" ht="19" x14ac:dyDescent="0.25">
      <c r="B236" s="23">
        <v>42935.250659722224</v>
      </c>
      <c r="C236" s="35" t="s">
        <v>12</v>
      </c>
      <c r="D236" s="25" t="s">
        <v>26</v>
      </c>
      <c r="E236" s="31" t="s">
        <v>31</v>
      </c>
      <c r="F236" s="32">
        <v>1.28</v>
      </c>
      <c r="G236" s="27">
        <v>298000</v>
      </c>
      <c r="H236" s="27">
        <v>-381440</v>
      </c>
      <c r="I236" s="37">
        <v>0</v>
      </c>
      <c r="J236" s="26">
        <v>0</v>
      </c>
      <c r="K236" s="29">
        <f t="shared" si="5"/>
        <v>3984053</v>
      </c>
    </row>
    <row r="237" spans="2:11" ht="19" x14ac:dyDescent="0.25">
      <c r="B237" s="23">
        <v>42935.250671296293</v>
      </c>
      <c r="C237" s="35" t="s">
        <v>12</v>
      </c>
      <c r="D237" s="25" t="s">
        <v>26</v>
      </c>
      <c r="E237" s="31" t="s">
        <v>31</v>
      </c>
      <c r="F237" s="32">
        <v>1.28</v>
      </c>
      <c r="G237" s="27">
        <v>298000</v>
      </c>
      <c r="H237" s="27">
        <v>-381440</v>
      </c>
      <c r="I237" s="37">
        <v>0</v>
      </c>
      <c r="J237" s="26">
        <v>0</v>
      </c>
      <c r="K237" s="29">
        <f t="shared" si="5"/>
        <v>3602613</v>
      </c>
    </row>
    <row r="238" spans="2:11" ht="19" x14ac:dyDescent="0.25">
      <c r="B238" s="23">
        <v>42935.250694444447</v>
      </c>
      <c r="C238" s="35" t="s">
        <v>12</v>
      </c>
      <c r="D238" s="25" t="s">
        <v>26</v>
      </c>
      <c r="E238" s="31" t="s">
        <v>31</v>
      </c>
      <c r="F238" s="32">
        <v>1.84E-2</v>
      </c>
      <c r="G238" s="27">
        <v>298000</v>
      </c>
      <c r="H238" s="27">
        <v>-5483</v>
      </c>
      <c r="I238" s="37">
        <v>0</v>
      </c>
      <c r="J238" s="26">
        <v>0</v>
      </c>
      <c r="K238" s="29">
        <f t="shared" si="5"/>
        <v>3597130</v>
      </c>
    </row>
    <row r="239" spans="2:11" ht="19" x14ac:dyDescent="0.25">
      <c r="B239" s="23">
        <v>42935.250787037039</v>
      </c>
      <c r="C239" s="35" t="s">
        <v>12</v>
      </c>
      <c r="D239" s="25" t="s">
        <v>26</v>
      </c>
      <c r="E239" s="31" t="s">
        <v>31</v>
      </c>
      <c r="F239" s="32">
        <v>0.39529999999999998</v>
      </c>
      <c r="G239" s="27">
        <v>297500</v>
      </c>
      <c r="H239" s="27">
        <v>-117602</v>
      </c>
      <c r="I239" s="37">
        <v>0</v>
      </c>
      <c r="J239" s="26">
        <v>0</v>
      </c>
      <c r="K239" s="29">
        <f t="shared" si="5"/>
        <v>3479528</v>
      </c>
    </row>
    <row r="240" spans="2:11" ht="19" x14ac:dyDescent="0.25">
      <c r="B240" s="23">
        <v>42935.250891203701</v>
      </c>
      <c r="C240" s="35" t="s">
        <v>12</v>
      </c>
      <c r="D240" s="25" t="s">
        <v>26</v>
      </c>
      <c r="E240" s="31" t="s">
        <v>31</v>
      </c>
      <c r="F240" s="32">
        <v>2.2042000000000002</v>
      </c>
      <c r="G240" s="27">
        <v>297500</v>
      </c>
      <c r="H240" s="27">
        <v>-655750</v>
      </c>
      <c r="I240" s="37">
        <v>0</v>
      </c>
      <c r="J240" s="26">
        <v>0</v>
      </c>
      <c r="K240" s="29">
        <f t="shared" si="5"/>
        <v>2823778</v>
      </c>
    </row>
    <row r="241" spans="2:11" ht="19" x14ac:dyDescent="0.25">
      <c r="B241" s="23">
        <v>42935.250891203701</v>
      </c>
      <c r="C241" s="35" t="s">
        <v>12</v>
      </c>
      <c r="D241" s="25" t="s">
        <v>26</v>
      </c>
      <c r="E241" s="31" t="s">
        <v>31</v>
      </c>
      <c r="F241" s="32">
        <v>9.1156000000000006</v>
      </c>
      <c r="G241" s="27">
        <v>297950</v>
      </c>
      <c r="H241" s="27">
        <v>-2715993</v>
      </c>
      <c r="I241" s="37">
        <v>0</v>
      </c>
      <c r="J241" s="26">
        <v>0</v>
      </c>
      <c r="K241" s="29">
        <f t="shared" si="5"/>
        <v>107785</v>
      </c>
    </row>
    <row r="242" spans="2:11" ht="19" x14ac:dyDescent="0.25">
      <c r="B242" s="23">
        <v>42935.251944444448</v>
      </c>
      <c r="C242" s="35" t="s">
        <v>12</v>
      </c>
      <c r="D242" s="25" t="s">
        <v>28</v>
      </c>
      <c r="E242" s="31" t="s">
        <v>30</v>
      </c>
      <c r="F242" s="32">
        <v>2</v>
      </c>
      <c r="G242" s="27">
        <v>294000</v>
      </c>
      <c r="H242" s="27">
        <v>-588000</v>
      </c>
      <c r="I242" s="28" t="s">
        <v>192</v>
      </c>
      <c r="J242" s="26">
        <v>0</v>
      </c>
      <c r="K242" s="29">
        <f t="shared" si="5"/>
        <v>-480215</v>
      </c>
    </row>
    <row r="243" spans="2:11" ht="19" x14ac:dyDescent="0.25">
      <c r="B243" s="23">
        <v>42935.251979166664</v>
      </c>
      <c r="C243" s="35" t="s">
        <v>12</v>
      </c>
      <c r="D243" s="25" t="s">
        <v>28</v>
      </c>
      <c r="E243" s="31" t="s">
        <v>30</v>
      </c>
      <c r="F243" s="32">
        <v>2</v>
      </c>
      <c r="G243" s="27">
        <v>292500</v>
      </c>
      <c r="H243" s="27">
        <v>-585000</v>
      </c>
      <c r="I243" s="28" t="s">
        <v>192</v>
      </c>
      <c r="J243" s="26">
        <v>0</v>
      </c>
      <c r="K243" s="29">
        <f t="shared" si="5"/>
        <v>-1065215</v>
      </c>
    </row>
    <row r="244" spans="2:11" ht="19" x14ac:dyDescent="0.25">
      <c r="B244" s="23">
        <v>42935.252245370371</v>
      </c>
      <c r="C244" s="35" t="s">
        <v>12</v>
      </c>
      <c r="D244" s="25" t="s">
        <v>28</v>
      </c>
      <c r="E244" s="31" t="s">
        <v>30</v>
      </c>
      <c r="F244" s="32">
        <v>1</v>
      </c>
      <c r="G244" s="27">
        <v>292000</v>
      </c>
      <c r="H244" s="27">
        <v>-292000</v>
      </c>
      <c r="I244" s="28" t="s">
        <v>193</v>
      </c>
      <c r="J244" s="26">
        <v>0</v>
      </c>
      <c r="K244" s="29">
        <f t="shared" si="5"/>
        <v>-1357215</v>
      </c>
    </row>
    <row r="245" spans="2:11" ht="19" x14ac:dyDescent="0.25">
      <c r="B245" s="23">
        <v>42935.252245370371</v>
      </c>
      <c r="C245" s="35" t="s">
        <v>12</v>
      </c>
      <c r="D245" s="25" t="s">
        <v>28</v>
      </c>
      <c r="E245" s="31" t="s">
        <v>30</v>
      </c>
      <c r="F245" s="32">
        <v>1</v>
      </c>
      <c r="G245" s="27">
        <v>292000</v>
      </c>
      <c r="H245" s="27">
        <v>-292000</v>
      </c>
      <c r="I245" s="28" t="s">
        <v>193</v>
      </c>
      <c r="J245" s="26">
        <v>0</v>
      </c>
      <c r="K245" s="29">
        <f t="shared" si="5"/>
        <v>-1649215</v>
      </c>
    </row>
    <row r="246" spans="2:11" ht="19" x14ac:dyDescent="0.25">
      <c r="B246" s="23">
        <v>42935.252245370371</v>
      </c>
      <c r="C246" s="35" t="s">
        <v>12</v>
      </c>
      <c r="D246" s="25" t="s">
        <v>28</v>
      </c>
      <c r="E246" s="31" t="s">
        <v>30</v>
      </c>
      <c r="F246" s="32">
        <v>2</v>
      </c>
      <c r="G246" s="27">
        <v>290500</v>
      </c>
      <c r="H246" s="27">
        <v>-581000</v>
      </c>
      <c r="I246" s="28" t="s">
        <v>192</v>
      </c>
      <c r="J246" s="26">
        <v>0</v>
      </c>
      <c r="K246" s="29">
        <f t="shared" si="5"/>
        <v>-2230215</v>
      </c>
    </row>
    <row r="247" spans="2:11" ht="19" x14ac:dyDescent="0.25">
      <c r="B247" s="23">
        <v>42935.252268518518</v>
      </c>
      <c r="C247" s="35" t="s">
        <v>12</v>
      </c>
      <c r="D247" s="25" t="s">
        <v>28</v>
      </c>
      <c r="E247" s="31" t="s">
        <v>30</v>
      </c>
      <c r="F247" s="32">
        <v>2</v>
      </c>
      <c r="G247" s="27">
        <v>292400</v>
      </c>
      <c r="H247" s="27">
        <v>-584800</v>
      </c>
      <c r="I247" s="28" t="s">
        <v>194</v>
      </c>
      <c r="J247" s="26">
        <v>0</v>
      </c>
      <c r="K247" s="29">
        <f t="shared" si="5"/>
        <v>-2815015</v>
      </c>
    </row>
    <row r="248" spans="2:11" ht="19" x14ac:dyDescent="0.25">
      <c r="B248" s="23">
        <v>42935.252280092594</v>
      </c>
      <c r="C248" s="35" t="s">
        <v>12</v>
      </c>
      <c r="D248" s="25" t="s">
        <v>28</v>
      </c>
      <c r="E248" s="31" t="s">
        <v>30</v>
      </c>
      <c r="F248" s="32">
        <v>2</v>
      </c>
      <c r="G248" s="27">
        <v>290500</v>
      </c>
      <c r="H248" s="27">
        <v>-581000</v>
      </c>
      <c r="I248" s="28" t="s">
        <v>192</v>
      </c>
      <c r="J248" s="26">
        <v>0</v>
      </c>
      <c r="K248" s="29">
        <f t="shared" si="5"/>
        <v>-3396015</v>
      </c>
    </row>
    <row r="249" spans="2:11" ht="19" x14ac:dyDescent="0.25">
      <c r="B249" s="23">
        <v>42935.252523148149</v>
      </c>
      <c r="C249" s="35" t="s">
        <v>12</v>
      </c>
      <c r="D249" s="25" t="s">
        <v>28</v>
      </c>
      <c r="E249" s="31" t="s">
        <v>30</v>
      </c>
      <c r="F249" s="32">
        <v>2</v>
      </c>
      <c r="G249" s="27">
        <v>290000</v>
      </c>
      <c r="H249" s="27">
        <v>-580000</v>
      </c>
      <c r="I249" s="28" t="s">
        <v>192</v>
      </c>
      <c r="J249" s="26">
        <v>0</v>
      </c>
      <c r="K249" s="29">
        <f t="shared" si="5"/>
        <v>-3976015</v>
      </c>
    </row>
    <row r="250" spans="2:11" ht="19" x14ac:dyDescent="0.25">
      <c r="B250" s="23">
        <v>42935.252557870372</v>
      </c>
      <c r="C250" s="35" t="s">
        <v>12</v>
      </c>
      <c r="D250" s="25" t="s">
        <v>28</v>
      </c>
      <c r="E250" s="31" t="s">
        <v>30</v>
      </c>
      <c r="F250" s="32">
        <v>2</v>
      </c>
      <c r="G250" s="27">
        <v>289500</v>
      </c>
      <c r="H250" s="27">
        <v>-579000</v>
      </c>
      <c r="I250" s="28" t="s">
        <v>192</v>
      </c>
      <c r="J250" s="26">
        <v>0</v>
      </c>
      <c r="K250" s="29">
        <f t="shared" si="5"/>
        <v>-4555015</v>
      </c>
    </row>
    <row r="251" spans="2:11" ht="19" x14ac:dyDescent="0.25">
      <c r="B251" s="23">
        <v>42935.252557870372</v>
      </c>
      <c r="C251" s="35" t="s">
        <v>12</v>
      </c>
      <c r="D251" s="25" t="s">
        <v>28</v>
      </c>
      <c r="E251" s="31" t="s">
        <v>30</v>
      </c>
      <c r="F251" s="32">
        <v>2</v>
      </c>
      <c r="G251" s="27">
        <v>288500</v>
      </c>
      <c r="H251" s="27">
        <v>-577000</v>
      </c>
      <c r="I251" s="28" t="s">
        <v>192</v>
      </c>
      <c r="J251" s="26">
        <v>0</v>
      </c>
      <c r="K251" s="29">
        <f t="shared" si="5"/>
        <v>-5132015</v>
      </c>
    </row>
    <row r="252" spans="2:11" ht="19" x14ac:dyDescent="0.25">
      <c r="B252" s="23">
        <v>42935.252708333333</v>
      </c>
      <c r="C252" s="35" t="s">
        <v>12</v>
      </c>
      <c r="D252" s="25" t="s">
        <v>28</v>
      </c>
      <c r="E252" s="31" t="s">
        <v>30</v>
      </c>
      <c r="F252" s="32">
        <v>2</v>
      </c>
      <c r="G252" s="27">
        <v>288000</v>
      </c>
      <c r="H252" s="27">
        <v>-576000</v>
      </c>
      <c r="I252" s="28" t="s">
        <v>192</v>
      </c>
      <c r="J252" s="26">
        <v>0</v>
      </c>
      <c r="K252" s="29">
        <f t="shared" si="5"/>
        <v>-5708015</v>
      </c>
    </row>
    <row r="253" spans="2:11" ht="19" x14ac:dyDescent="0.25">
      <c r="B253" s="23">
        <v>42935.253032407411</v>
      </c>
      <c r="C253" s="35" t="s">
        <v>12</v>
      </c>
      <c r="D253" s="25" t="s">
        <v>28</v>
      </c>
      <c r="E253" s="31" t="s">
        <v>30</v>
      </c>
      <c r="F253" s="32">
        <v>2</v>
      </c>
      <c r="G253" s="27">
        <v>287000</v>
      </c>
      <c r="H253" s="27">
        <v>-574000</v>
      </c>
      <c r="I253" s="28" t="s">
        <v>192</v>
      </c>
      <c r="J253" s="26">
        <v>0</v>
      </c>
      <c r="K253" s="29">
        <f t="shared" si="5"/>
        <v>-6282015</v>
      </c>
    </row>
    <row r="254" spans="2:11" ht="19" x14ac:dyDescent="0.25">
      <c r="B254" s="23">
        <v>42935.25335648148</v>
      </c>
      <c r="C254" s="35" t="s">
        <v>12</v>
      </c>
      <c r="D254" s="25" t="s">
        <v>28</v>
      </c>
      <c r="E254" s="31" t="s">
        <v>30</v>
      </c>
      <c r="F254" s="32">
        <v>2</v>
      </c>
      <c r="G254" s="27">
        <v>286000</v>
      </c>
      <c r="H254" s="27">
        <v>-572000</v>
      </c>
      <c r="I254" s="28" t="s">
        <v>192</v>
      </c>
      <c r="J254" s="26">
        <v>0</v>
      </c>
      <c r="K254" s="29">
        <f t="shared" si="5"/>
        <v>-6854015</v>
      </c>
    </row>
    <row r="255" spans="2:11" ht="19" x14ac:dyDescent="0.25">
      <c r="B255" s="23">
        <v>42935.25335648148</v>
      </c>
      <c r="C255" s="35" t="s">
        <v>12</v>
      </c>
      <c r="D255" s="25" t="s">
        <v>28</v>
      </c>
      <c r="E255" s="31" t="s">
        <v>30</v>
      </c>
      <c r="F255" s="32">
        <v>1.1849000000000001</v>
      </c>
      <c r="G255" s="27">
        <v>286000</v>
      </c>
      <c r="H255" s="27">
        <v>-338881</v>
      </c>
      <c r="I255" s="28" t="s">
        <v>195</v>
      </c>
      <c r="J255" s="26">
        <v>0</v>
      </c>
      <c r="K255" s="29">
        <f t="shared" si="5"/>
        <v>-7192896</v>
      </c>
    </row>
    <row r="256" spans="2:11" ht="19" x14ac:dyDescent="0.25">
      <c r="B256" s="23">
        <v>42935.32402777778</v>
      </c>
      <c r="C256" s="35" t="s">
        <v>12</v>
      </c>
      <c r="D256" s="25" t="s">
        <v>26</v>
      </c>
      <c r="E256" s="33" t="s">
        <v>196</v>
      </c>
      <c r="F256" s="32">
        <v>-33.532800000000002</v>
      </c>
      <c r="G256" s="27">
        <v>261000</v>
      </c>
      <c r="H256" s="27">
        <v>8752061</v>
      </c>
      <c r="I256" s="28" t="s">
        <v>197</v>
      </c>
      <c r="J256" s="27">
        <v>-1274506</v>
      </c>
      <c r="K256" s="29">
        <f t="shared" si="5"/>
        <v>1559165</v>
      </c>
    </row>
    <row r="257" spans="2:11" ht="19" x14ac:dyDescent="0.25">
      <c r="B257" s="23">
        <v>42935.502442129633</v>
      </c>
      <c r="C257" s="35" t="s">
        <v>12</v>
      </c>
      <c r="D257" s="25" t="s">
        <v>26</v>
      </c>
      <c r="E257" s="31" t="s">
        <v>31</v>
      </c>
      <c r="F257" s="32">
        <v>19.720300000000002</v>
      </c>
      <c r="G257" s="27">
        <v>248500</v>
      </c>
      <c r="H257" s="27">
        <v>-4900495</v>
      </c>
      <c r="I257" s="37">
        <v>0</v>
      </c>
      <c r="J257" s="26">
        <v>0</v>
      </c>
      <c r="K257" s="29">
        <f t="shared" si="5"/>
        <v>-3341330</v>
      </c>
    </row>
    <row r="258" spans="2:11" ht="19" x14ac:dyDescent="0.25">
      <c r="B258" s="23">
        <v>42935.816377314812</v>
      </c>
      <c r="C258" s="35" t="s">
        <v>12</v>
      </c>
      <c r="D258" s="25" t="s">
        <v>28</v>
      </c>
      <c r="E258" s="33" t="s">
        <v>29</v>
      </c>
      <c r="F258" s="32">
        <v>-3.3647</v>
      </c>
      <c r="G258" s="27">
        <v>271850</v>
      </c>
      <c r="H258" s="27">
        <v>914694</v>
      </c>
      <c r="I258" s="28" t="s">
        <v>198</v>
      </c>
      <c r="J258" s="26">
        <v>0</v>
      </c>
      <c r="K258" s="29">
        <f t="shared" si="5"/>
        <v>-2426636</v>
      </c>
    </row>
    <row r="259" spans="2:11" ht="19" x14ac:dyDescent="0.25">
      <c r="B259" s="23">
        <v>42935.816377314812</v>
      </c>
      <c r="C259" s="35" t="s">
        <v>12</v>
      </c>
      <c r="D259" s="25" t="s">
        <v>28</v>
      </c>
      <c r="E259" s="33" t="s">
        <v>29</v>
      </c>
      <c r="F259" s="32">
        <v>-8.3935999999999993</v>
      </c>
      <c r="G259" s="27">
        <v>271850</v>
      </c>
      <c r="H259" s="27">
        <v>2281800</v>
      </c>
      <c r="I259" s="28" t="s">
        <v>199</v>
      </c>
      <c r="J259" s="26">
        <v>0</v>
      </c>
      <c r="K259" s="29">
        <f t="shared" si="5"/>
        <v>-144836</v>
      </c>
    </row>
    <row r="260" spans="2:11" ht="19" x14ac:dyDescent="0.25">
      <c r="B260" s="23">
        <v>42935.816388888888</v>
      </c>
      <c r="C260" s="35" t="s">
        <v>12</v>
      </c>
      <c r="D260" s="25" t="s">
        <v>28</v>
      </c>
      <c r="E260" s="33" t="s">
        <v>29</v>
      </c>
      <c r="F260" s="32">
        <v>-1</v>
      </c>
      <c r="G260" s="27">
        <v>271850</v>
      </c>
      <c r="H260" s="27">
        <v>271850</v>
      </c>
      <c r="I260" s="28" t="s">
        <v>200</v>
      </c>
      <c r="J260" s="26">
        <v>0</v>
      </c>
      <c r="K260" s="29">
        <f t="shared" si="5"/>
        <v>127014</v>
      </c>
    </row>
    <row r="261" spans="2:11" ht="19" x14ac:dyDescent="0.25">
      <c r="B261" s="23">
        <v>42935.816400462965</v>
      </c>
      <c r="C261" s="35" t="s">
        <v>12</v>
      </c>
      <c r="D261" s="25" t="s">
        <v>28</v>
      </c>
      <c r="E261" s="33" t="s">
        <v>29</v>
      </c>
      <c r="F261" s="32">
        <v>-1.4350000000000001</v>
      </c>
      <c r="G261" s="27">
        <v>271850</v>
      </c>
      <c r="H261" s="27">
        <v>390105</v>
      </c>
      <c r="I261" s="28" t="s">
        <v>201</v>
      </c>
      <c r="J261" s="26">
        <v>0</v>
      </c>
      <c r="K261" s="29">
        <f t="shared" si="5"/>
        <v>517119</v>
      </c>
    </row>
    <row r="262" spans="2:11" ht="19" x14ac:dyDescent="0.25">
      <c r="B262" s="23">
        <v>42935.816412037035</v>
      </c>
      <c r="C262" s="35" t="s">
        <v>12</v>
      </c>
      <c r="D262" s="25" t="s">
        <v>28</v>
      </c>
      <c r="E262" s="33" t="s">
        <v>29</v>
      </c>
      <c r="F262" s="32">
        <v>-10.9681</v>
      </c>
      <c r="G262" s="27">
        <v>271850</v>
      </c>
      <c r="H262" s="27">
        <v>2981678</v>
      </c>
      <c r="I262" s="28" t="s">
        <v>202</v>
      </c>
      <c r="J262" s="26">
        <v>0</v>
      </c>
      <c r="K262" s="29">
        <f t="shared" si="5"/>
        <v>3498797</v>
      </c>
    </row>
    <row r="263" spans="2:11" ht="19" x14ac:dyDescent="0.25">
      <c r="B263" s="23">
        <v>42935.8358912037</v>
      </c>
      <c r="C263" s="35" t="s">
        <v>12</v>
      </c>
      <c r="D263" s="25" t="s">
        <v>28</v>
      </c>
      <c r="E263" s="31" t="s">
        <v>30</v>
      </c>
      <c r="F263" s="32">
        <v>5.3718000000000004</v>
      </c>
      <c r="G263" s="27">
        <v>270000</v>
      </c>
      <c r="H263" s="27">
        <v>-1450386</v>
      </c>
      <c r="I263" s="28" t="s">
        <v>203</v>
      </c>
      <c r="J263" s="26">
        <v>0</v>
      </c>
      <c r="K263" s="29">
        <f t="shared" si="5"/>
        <v>2048411</v>
      </c>
    </row>
    <row r="264" spans="2:11" ht="19" x14ac:dyDescent="0.25">
      <c r="B264" s="23">
        <v>42935.841122685182</v>
      </c>
      <c r="C264" s="35" t="s">
        <v>12</v>
      </c>
      <c r="D264" s="25" t="s">
        <v>28</v>
      </c>
      <c r="E264" s="31" t="s">
        <v>30</v>
      </c>
      <c r="F264" s="32">
        <v>5.3718000000000004</v>
      </c>
      <c r="G264" s="27">
        <v>268500</v>
      </c>
      <c r="H264" s="27">
        <v>-1442328</v>
      </c>
      <c r="I264" s="28" t="s">
        <v>203</v>
      </c>
      <c r="J264" s="26">
        <v>0</v>
      </c>
      <c r="K264" s="29">
        <f t="shared" si="5"/>
        <v>606083</v>
      </c>
    </row>
    <row r="265" spans="2:11" ht="19" x14ac:dyDescent="0.25">
      <c r="B265" s="23">
        <v>42935.885810185187</v>
      </c>
      <c r="C265" s="35" t="s">
        <v>12</v>
      </c>
      <c r="D265" s="25" t="s">
        <v>26</v>
      </c>
      <c r="E265" s="31" t="s">
        <v>31</v>
      </c>
      <c r="F265" s="32">
        <v>0.33550000000000002</v>
      </c>
      <c r="G265" s="27">
        <v>265550</v>
      </c>
      <c r="H265" s="27">
        <v>-89092</v>
      </c>
      <c r="I265" s="37">
        <v>0</v>
      </c>
      <c r="J265" s="26">
        <v>0</v>
      </c>
      <c r="K265" s="29">
        <f t="shared" si="5"/>
        <v>516991</v>
      </c>
    </row>
    <row r="266" spans="2:11" ht="19" x14ac:dyDescent="0.25">
      <c r="B266" s="23">
        <v>42935.885810185187</v>
      </c>
      <c r="C266" s="35" t="s">
        <v>12</v>
      </c>
      <c r="D266" s="25" t="s">
        <v>26</v>
      </c>
      <c r="E266" s="31" t="s">
        <v>31</v>
      </c>
      <c r="F266" s="32">
        <v>1.9677</v>
      </c>
      <c r="G266" s="27">
        <v>265550</v>
      </c>
      <c r="H266" s="27">
        <v>-522523</v>
      </c>
      <c r="I266" s="37">
        <v>0</v>
      </c>
      <c r="J266" s="26">
        <v>0</v>
      </c>
      <c r="K266" s="29">
        <f t="shared" si="5"/>
        <v>-5532</v>
      </c>
    </row>
    <row r="267" spans="2:11" ht="19" x14ac:dyDescent="0.25">
      <c r="B267" s="23">
        <v>42935.885821759257</v>
      </c>
      <c r="C267" s="35" t="s">
        <v>12</v>
      </c>
      <c r="D267" s="25" t="s">
        <v>26</v>
      </c>
      <c r="E267" s="31" t="s">
        <v>31</v>
      </c>
      <c r="F267" s="32">
        <v>12.36</v>
      </c>
      <c r="G267" s="27">
        <v>265550</v>
      </c>
      <c r="H267" s="27">
        <v>-3282198</v>
      </c>
      <c r="I267" s="37">
        <v>0</v>
      </c>
      <c r="J267" s="26">
        <v>0</v>
      </c>
      <c r="K267" s="29">
        <f t="shared" si="5"/>
        <v>-3287730</v>
      </c>
    </row>
    <row r="268" spans="2:11" ht="19" x14ac:dyDescent="0.25">
      <c r="B268" s="23">
        <v>42935.88653935185</v>
      </c>
      <c r="C268" s="35" t="s">
        <v>12</v>
      </c>
      <c r="D268" s="25" t="s">
        <v>28</v>
      </c>
      <c r="E268" s="31" t="s">
        <v>30</v>
      </c>
      <c r="F268" s="32">
        <v>10.8592</v>
      </c>
      <c r="G268" s="27">
        <v>265000</v>
      </c>
      <c r="H268" s="27">
        <v>-2877688</v>
      </c>
      <c r="I268" s="28" t="s">
        <v>204</v>
      </c>
      <c r="J268" s="26">
        <v>0</v>
      </c>
      <c r="K268" s="29">
        <f t="shared" si="5"/>
        <v>-6165418</v>
      </c>
    </row>
    <row r="269" spans="2:11" ht="19" x14ac:dyDescent="0.25">
      <c r="B269" s="23">
        <v>42935.887048611112</v>
      </c>
      <c r="C269" s="35" t="s">
        <v>12</v>
      </c>
      <c r="D269" s="25" t="s">
        <v>26</v>
      </c>
      <c r="E269" s="31" t="s">
        <v>31</v>
      </c>
      <c r="F269" s="32">
        <v>7.0699999999999999E-2</v>
      </c>
      <c r="G269" s="27">
        <v>264550</v>
      </c>
      <c r="H269" s="27">
        <v>-18704</v>
      </c>
      <c r="I269" s="37">
        <v>0</v>
      </c>
      <c r="J269" s="26">
        <v>0</v>
      </c>
      <c r="K269" s="29">
        <f t="shared" si="5"/>
        <v>-6184122</v>
      </c>
    </row>
    <row r="270" spans="2:11" ht="19" x14ac:dyDescent="0.25">
      <c r="B270" s="23">
        <v>42935.88753472222</v>
      </c>
      <c r="C270" s="35" t="s">
        <v>12</v>
      </c>
      <c r="D270" s="25" t="s">
        <v>26</v>
      </c>
      <c r="E270" s="31" t="s">
        <v>31</v>
      </c>
      <c r="F270" s="32">
        <v>1.2967</v>
      </c>
      <c r="G270" s="27">
        <v>263550</v>
      </c>
      <c r="H270" s="27">
        <v>-341745</v>
      </c>
      <c r="I270" s="37">
        <v>0</v>
      </c>
      <c r="J270" s="26">
        <v>0</v>
      </c>
      <c r="K270" s="29">
        <f t="shared" si="5"/>
        <v>-6525867</v>
      </c>
    </row>
    <row r="271" spans="2:11" ht="19" x14ac:dyDescent="0.25">
      <c r="B271" s="23">
        <v>42936.338333333333</v>
      </c>
      <c r="C271" s="35" t="s">
        <v>12</v>
      </c>
      <c r="D271" s="25" t="s">
        <v>26</v>
      </c>
      <c r="E271" s="33" t="s">
        <v>162</v>
      </c>
      <c r="F271" s="32">
        <v>-2.4400000000000002E-2</v>
      </c>
      <c r="G271" s="27">
        <v>223100</v>
      </c>
      <c r="H271" s="27">
        <v>5444</v>
      </c>
      <c r="I271" s="37">
        <v>0</v>
      </c>
      <c r="J271" s="26">
        <v>0</v>
      </c>
      <c r="K271" s="29">
        <f t="shared" si="5"/>
        <v>-6520423</v>
      </c>
    </row>
    <row r="272" spans="2:11" ht="19" x14ac:dyDescent="0.25">
      <c r="B272" s="23">
        <v>42936.338333333333</v>
      </c>
      <c r="C272" s="35" t="s">
        <v>12</v>
      </c>
      <c r="D272" s="25" t="s">
        <v>26</v>
      </c>
      <c r="E272" s="33" t="s">
        <v>196</v>
      </c>
      <c r="F272" s="32">
        <v>-35.726500000000001</v>
      </c>
      <c r="G272" s="27">
        <v>223000</v>
      </c>
      <c r="H272" s="27">
        <v>7967010</v>
      </c>
      <c r="I272" s="28" t="s">
        <v>205</v>
      </c>
      <c r="J272" s="27">
        <v>-1207995</v>
      </c>
      <c r="K272" s="29">
        <f t="shared" si="5"/>
        <v>1446587</v>
      </c>
    </row>
    <row r="273" spans="2:11" ht="19" x14ac:dyDescent="0.25">
      <c r="B273" s="23">
        <v>42936.358078703706</v>
      </c>
      <c r="C273" s="35" t="s">
        <v>12</v>
      </c>
      <c r="D273" s="25" t="s">
        <v>28</v>
      </c>
      <c r="E273" s="33" t="s">
        <v>29</v>
      </c>
      <c r="F273" s="32">
        <v>-21.583400000000001</v>
      </c>
      <c r="G273" s="27">
        <v>209500</v>
      </c>
      <c r="H273" s="27">
        <v>4521722</v>
      </c>
      <c r="I273" s="28" t="s">
        <v>206</v>
      </c>
      <c r="J273" s="26">
        <v>0</v>
      </c>
      <c r="K273" s="29">
        <f t="shared" si="5"/>
        <v>5968309</v>
      </c>
    </row>
    <row r="274" spans="2:11" ht="19" x14ac:dyDescent="0.25">
      <c r="B274" s="23">
        <v>42936.360520833332</v>
      </c>
      <c r="C274" s="24" t="s">
        <v>32</v>
      </c>
      <c r="D274" s="25" t="s">
        <v>33</v>
      </c>
      <c r="E274" s="26">
        <v>0</v>
      </c>
      <c r="F274" s="26">
        <v>0</v>
      </c>
      <c r="G274" s="26">
        <v>0</v>
      </c>
      <c r="H274" s="27">
        <v>-500000</v>
      </c>
      <c r="I274" s="28" t="s">
        <v>66</v>
      </c>
      <c r="J274" s="26">
        <v>0</v>
      </c>
      <c r="K274" s="29">
        <f t="shared" ref="K274:K337" si="6">IF(C274="KRW",H274,0)+K273+IF(C274&lt;&gt;"KRW",H274,0)</f>
        <v>5468309</v>
      </c>
    </row>
    <row r="275" spans="2:11" ht="19" x14ac:dyDescent="0.25">
      <c r="B275" s="23">
        <v>42936.878206018519</v>
      </c>
      <c r="C275" s="35" t="s">
        <v>12</v>
      </c>
      <c r="D275" s="25" t="s">
        <v>26</v>
      </c>
      <c r="E275" s="33" t="s">
        <v>27</v>
      </c>
      <c r="F275" s="32">
        <v>-0.68430000000000002</v>
      </c>
      <c r="G275" s="27">
        <v>253950</v>
      </c>
      <c r="H275" s="27">
        <v>173778</v>
      </c>
      <c r="I275" s="37">
        <v>0</v>
      </c>
      <c r="J275" s="26">
        <v>0</v>
      </c>
      <c r="K275" s="29">
        <f t="shared" si="6"/>
        <v>5642087</v>
      </c>
    </row>
    <row r="276" spans="2:11" ht="19" x14ac:dyDescent="0.25">
      <c r="B276" s="23">
        <v>42936.878206018519</v>
      </c>
      <c r="C276" s="35" t="s">
        <v>12</v>
      </c>
      <c r="D276" s="25" t="s">
        <v>26</v>
      </c>
      <c r="E276" s="33" t="s">
        <v>27</v>
      </c>
      <c r="F276" s="32">
        <v>-7.7294</v>
      </c>
      <c r="G276" s="27">
        <v>253500</v>
      </c>
      <c r="H276" s="27">
        <v>1959403</v>
      </c>
      <c r="I276" s="37">
        <v>0</v>
      </c>
      <c r="J276" s="26">
        <v>0</v>
      </c>
      <c r="K276" s="29">
        <f t="shared" si="6"/>
        <v>7601490</v>
      </c>
    </row>
    <row r="277" spans="2:11" ht="19" x14ac:dyDescent="0.25">
      <c r="B277" s="23">
        <v>42936.878206018519</v>
      </c>
      <c r="C277" s="35" t="s">
        <v>12</v>
      </c>
      <c r="D277" s="25" t="s">
        <v>26</v>
      </c>
      <c r="E277" s="33" t="s">
        <v>27</v>
      </c>
      <c r="F277" s="32">
        <v>-9.5043000000000006</v>
      </c>
      <c r="G277" s="27">
        <v>252600</v>
      </c>
      <c r="H277" s="27">
        <v>2400786</v>
      </c>
      <c r="I277" s="37">
        <v>0</v>
      </c>
      <c r="J277" s="26">
        <v>0</v>
      </c>
      <c r="K277" s="29">
        <f t="shared" si="6"/>
        <v>10002276</v>
      </c>
    </row>
    <row r="278" spans="2:11" ht="19" x14ac:dyDescent="0.25">
      <c r="B278" s="23">
        <v>42936.883969907409</v>
      </c>
      <c r="C278" s="35" t="s">
        <v>12</v>
      </c>
      <c r="D278" s="25" t="s">
        <v>26</v>
      </c>
      <c r="E278" s="33" t="s">
        <v>27</v>
      </c>
      <c r="F278" s="32">
        <v>-1</v>
      </c>
      <c r="G278" s="27">
        <v>252000</v>
      </c>
      <c r="H278" s="27">
        <v>252000</v>
      </c>
      <c r="I278" s="37">
        <v>0</v>
      </c>
      <c r="J278" s="26">
        <v>0</v>
      </c>
      <c r="K278" s="29">
        <f t="shared" si="6"/>
        <v>10254276</v>
      </c>
    </row>
    <row r="279" spans="2:11" ht="19" x14ac:dyDescent="0.25">
      <c r="B279" s="23">
        <v>42936.888726851852</v>
      </c>
      <c r="C279" s="35" t="s">
        <v>12</v>
      </c>
      <c r="D279" s="25" t="s">
        <v>26</v>
      </c>
      <c r="E279" s="33" t="s">
        <v>27</v>
      </c>
      <c r="F279" s="32">
        <v>-7.2637</v>
      </c>
      <c r="G279" s="27">
        <v>255000</v>
      </c>
      <c r="H279" s="27">
        <v>1852244</v>
      </c>
      <c r="I279" s="37">
        <v>0</v>
      </c>
      <c r="J279" s="26">
        <v>0</v>
      </c>
      <c r="K279" s="29">
        <f t="shared" si="6"/>
        <v>12106520</v>
      </c>
    </row>
    <row r="280" spans="2:11" ht="19" x14ac:dyDescent="0.25">
      <c r="B280" s="23">
        <v>42936.888738425929</v>
      </c>
      <c r="C280" s="35" t="s">
        <v>12</v>
      </c>
      <c r="D280" s="25" t="s">
        <v>26</v>
      </c>
      <c r="E280" s="33" t="s">
        <v>27</v>
      </c>
      <c r="F280" s="32">
        <v>-1.1482000000000001</v>
      </c>
      <c r="G280" s="27">
        <v>255000</v>
      </c>
      <c r="H280" s="27">
        <v>292791</v>
      </c>
      <c r="I280" s="37">
        <v>0</v>
      </c>
      <c r="J280" s="26">
        <v>0</v>
      </c>
      <c r="K280" s="29">
        <f t="shared" si="6"/>
        <v>12399311</v>
      </c>
    </row>
    <row r="281" spans="2:11" ht="19" x14ac:dyDescent="0.25">
      <c r="B281" s="23">
        <v>42936.888738425929</v>
      </c>
      <c r="C281" s="35" t="s">
        <v>12</v>
      </c>
      <c r="D281" s="25" t="s">
        <v>26</v>
      </c>
      <c r="E281" s="33" t="s">
        <v>27</v>
      </c>
      <c r="F281" s="32">
        <v>-3.7521</v>
      </c>
      <c r="G281" s="27">
        <v>255000</v>
      </c>
      <c r="H281" s="27">
        <v>956786</v>
      </c>
      <c r="I281" s="37">
        <v>0</v>
      </c>
      <c r="J281" s="26">
        <v>0</v>
      </c>
      <c r="K281" s="29">
        <f t="shared" si="6"/>
        <v>13356097</v>
      </c>
    </row>
    <row r="282" spans="2:11" ht="19" x14ac:dyDescent="0.25">
      <c r="B282" s="23">
        <v>42936.894606481481</v>
      </c>
      <c r="C282" s="35" t="s">
        <v>12</v>
      </c>
      <c r="D282" s="25" t="s">
        <v>26</v>
      </c>
      <c r="E282" s="33" t="s">
        <v>27</v>
      </c>
      <c r="F282" s="32">
        <v>-8</v>
      </c>
      <c r="G282" s="27">
        <v>260000</v>
      </c>
      <c r="H282" s="27">
        <v>2080000</v>
      </c>
      <c r="I282" s="37">
        <v>0</v>
      </c>
      <c r="J282" s="26">
        <v>0</v>
      </c>
      <c r="K282" s="29">
        <f t="shared" si="6"/>
        <v>15436097</v>
      </c>
    </row>
    <row r="283" spans="2:11" ht="19" x14ac:dyDescent="0.25">
      <c r="B283" s="23">
        <v>42936.901782407411</v>
      </c>
      <c r="C283" s="35" t="s">
        <v>12</v>
      </c>
      <c r="D283" s="25" t="s">
        <v>26</v>
      </c>
      <c r="E283" s="33" t="s">
        <v>27</v>
      </c>
      <c r="F283" s="32">
        <v>-1</v>
      </c>
      <c r="G283" s="27">
        <v>260050</v>
      </c>
      <c r="H283" s="27">
        <v>260050</v>
      </c>
      <c r="I283" s="37">
        <v>0</v>
      </c>
      <c r="J283" s="26">
        <v>0</v>
      </c>
      <c r="K283" s="29">
        <f t="shared" si="6"/>
        <v>15696147</v>
      </c>
    </row>
    <row r="284" spans="2:11" ht="19" x14ac:dyDescent="0.25">
      <c r="B284" s="23">
        <v>42936.902824074074</v>
      </c>
      <c r="C284" s="35" t="s">
        <v>12</v>
      </c>
      <c r="D284" s="25" t="s">
        <v>26</v>
      </c>
      <c r="E284" s="33" t="s">
        <v>27</v>
      </c>
      <c r="F284" s="32">
        <v>-2</v>
      </c>
      <c r="G284" s="27">
        <v>260050</v>
      </c>
      <c r="H284" s="27">
        <v>520100</v>
      </c>
      <c r="I284" s="37">
        <v>0</v>
      </c>
      <c r="J284" s="26">
        <v>0</v>
      </c>
      <c r="K284" s="29">
        <f t="shared" si="6"/>
        <v>16216247</v>
      </c>
    </row>
    <row r="285" spans="2:11" ht="19" x14ac:dyDescent="0.25">
      <c r="B285" s="23">
        <v>42936.90283564815</v>
      </c>
      <c r="C285" s="35" t="s">
        <v>12</v>
      </c>
      <c r="D285" s="25" t="s">
        <v>26</v>
      </c>
      <c r="E285" s="33" t="s">
        <v>27</v>
      </c>
      <c r="F285" s="32">
        <v>-3</v>
      </c>
      <c r="G285" s="27">
        <v>260050</v>
      </c>
      <c r="H285" s="27">
        <v>780150</v>
      </c>
      <c r="I285" s="37">
        <v>0</v>
      </c>
      <c r="J285" s="26">
        <v>0</v>
      </c>
      <c r="K285" s="29">
        <f t="shared" si="6"/>
        <v>16996397</v>
      </c>
    </row>
    <row r="286" spans="2:11" ht="19" x14ac:dyDescent="0.25">
      <c r="B286" s="23">
        <v>42936.90284722222</v>
      </c>
      <c r="C286" s="35" t="s">
        <v>12</v>
      </c>
      <c r="D286" s="25" t="s">
        <v>26</v>
      </c>
      <c r="E286" s="33" t="s">
        <v>27</v>
      </c>
      <c r="F286" s="32">
        <v>-3</v>
      </c>
      <c r="G286" s="27">
        <v>260050</v>
      </c>
      <c r="H286" s="27">
        <v>780150</v>
      </c>
      <c r="I286" s="37">
        <v>0</v>
      </c>
      <c r="J286" s="26">
        <v>0</v>
      </c>
      <c r="K286" s="29">
        <f t="shared" si="6"/>
        <v>17776547</v>
      </c>
    </row>
    <row r="287" spans="2:11" ht="19" x14ac:dyDescent="0.25">
      <c r="B287" s="23">
        <v>42936.940601851849</v>
      </c>
      <c r="C287" s="35" t="s">
        <v>12</v>
      </c>
      <c r="D287" s="25" t="s">
        <v>26</v>
      </c>
      <c r="E287" s="33" t="s">
        <v>27</v>
      </c>
      <c r="F287" s="32">
        <v>-1</v>
      </c>
      <c r="G287" s="27">
        <v>257000</v>
      </c>
      <c r="H287" s="27">
        <v>257000</v>
      </c>
      <c r="I287" s="37">
        <v>0</v>
      </c>
      <c r="J287" s="26">
        <v>0</v>
      </c>
      <c r="K287" s="29">
        <f t="shared" si="6"/>
        <v>18033547</v>
      </c>
    </row>
    <row r="288" spans="2:11" ht="19" x14ac:dyDescent="0.25">
      <c r="B288" s="23">
        <v>42936.947766203702</v>
      </c>
      <c r="C288" s="35" t="s">
        <v>12</v>
      </c>
      <c r="D288" s="25" t="s">
        <v>26</v>
      </c>
      <c r="E288" s="33" t="s">
        <v>27</v>
      </c>
      <c r="F288" s="32">
        <v>-2</v>
      </c>
      <c r="G288" s="27">
        <v>261150</v>
      </c>
      <c r="H288" s="27">
        <v>522300</v>
      </c>
      <c r="I288" s="37">
        <v>0</v>
      </c>
      <c r="J288" s="26">
        <v>0</v>
      </c>
      <c r="K288" s="29">
        <f t="shared" si="6"/>
        <v>18555847</v>
      </c>
    </row>
    <row r="289" spans="2:11" ht="19" x14ac:dyDescent="0.25">
      <c r="B289" s="23">
        <v>42936.947789351849</v>
      </c>
      <c r="C289" s="35" t="s">
        <v>12</v>
      </c>
      <c r="D289" s="25" t="s">
        <v>26</v>
      </c>
      <c r="E289" s="33" t="s">
        <v>27</v>
      </c>
      <c r="F289" s="32">
        <v>-1</v>
      </c>
      <c r="G289" s="27">
        <v>261500</v>
      </c>
      <c r="H289" s="27">
        <v>261500</v>
      </c>
      <c r="I289" s="37">
        <v>0</v>
      </c>
      <c r="J289" s="26">
        <v>0</v>
      </c>
      <c r="K289" s="29">
        <f t="shared" si="6"/>
        <v>18817347</v>
      </c>
    </row>
    <row r="290" spans="2:11" ht="19" x14ac:dyDescent="0.25">
      <c r="B290" s="23">
        <v>42937.002870370372</v>
      </c>
      <c r="C290" s="35" t="s">
        <v>12</v>
      </c>
      <c r="D290" s="25" t="s">
        <v>26</v>
      </c>
      <c r="E290" s="33" t="s">
        <v>27</v>
      </c>
      <c r="F290" s="32">
        <v>-1.37E-2</v>
      </c>
      <c r="G290" s="27">
        <v>255700</v>
      </c>
      <c r="H290" s="27">
        <v>3503</v>
      </c>
      <c r="I290" s="37">
        <v>0</v>
      </c>
      <c r="J290" s="26">
        <v>0</v>
      </c>
      <c r="K290" s="29">
        <f t="shared" si="6"/>
        <v>18820850</v>
      </c>
    </row>
    <row r="291" spans="2:11" ht="19" x14ac:dyDescent="0.25">
      <c r="B291" s="23">
        <v>42937.002905092595</v>
      </c>
      <c r="C291" s="35" t="s">
        <v>12</v>
      </c>
      <c r="D291" s="25" t="s">
        <v>26</v>
      </c>
      <c r="E291" s="33" t="s">
        <v>27</v>
      </c>
      <c r="F291" s="32">
        <v>-0.3508</v>
      </c>
      <c r="G291" s="27">
        <v>255700</v>
      </c>
      <c r="H291" s="27">
        <v>89700</v>
      </c>
      <c r="I291" s="37">
        <v>0</v>
      </c>
      <c r="J291" s="26">
        <v>0</v>
      </c>
      <c r="K291" s="29">
        <f t="shared" si="6"/>
        <v>18910550</v>
      </c>
    </row>
    <row r="292" spans="2:11" ht="19" x14ac:dyDescent="0.25">
      <c r="B292" s="23">
        <v>42937.456412037034</v>
      </c>
      <c r="C292" s="35" t="s">
        <v>12</v>
      </c>
      <c r="D292" s="25" t="s">
        <v>26</v>
      </c>
      <c r="E292" s="31" t="s">
        <v>207</v>
      </c>
      <c r="F292" s="32">
        <v>0.5675</v>
      </c>
      <c r="G292" s="27">
        <v>254400</v>
      </c>
      <c r="H292" s="27">
        <v>-144372</v>
      </c>
      <c r="I292" s="37">
        <v>0</v>
      </c>
      <c r="J292" s="26">
        <v>0</v>
      </c>
      <c r="K292" s="29">
        <f t="shared" si="6"/>
        <v>18766178</v>
      </c>
    </row>
    <row r="293" spans="2:11" ht="19" x14ac:dyDescent="0.25">
      <c r="B293" s="23">
        <v>42937.456412037034</v>
      </c>
      <c r="C293" s="35" t="s">
        <v>12</v>
      </c>
      <c r="D293" s="25" t="s">
        <v>26</v>
      </c>
      <c r="E293" s="31" t="s">
        <v>208</v>
      </c>
      <c r="F293" s="32">
        <v>51.878999999999998</v>
      </c>
      <c r="G293" s="27">
        <v>254500</v>
      </c>
      <c r="H293" s="27">
        <v>-13203206</v>
      </c>
      <c r="I293" s="28" t="s">
        <v>209</v>
      </c>
      <c r="J293" s="27">
        <v>54471</v>
      </c>
      <c r="K293" s="29">
        <f t="shared" si="6"/>
        <v>5562972</v>
      </c>
    </row>
    <row r="294" spans="2:11" ht="19" x14ac:dyDescent="0.25">
      <c r="B294" s="23">
        <v>42937.91510416667</v>
      </c>
      <c r="C294" s="30" t="s">
        <v>8</v>
      </c>
      <c r="D294" s="25" t="s">
        <v>28</v>
      </c>
      <c r="E294" s="31" t="s">
        <v>30</v>
      </c>
      <c r="F294" s="32">
        <v>24645.555</v>
      </c>
      <c r="G294" s="32">
        <v>209</v>
      </c>
      <c r="H294" s="27">
        <v>-5150921</v>
      </c>
      <c r="I294" s="28" t="s">
        <v>210</v>
      </c>
      <c r="J294" s="26">
        <v>0</v>
      </c>
      <c r="K294" s="29">
        <f t="shared" si="6"/>
        <v>412051</v>
      </c>
    </row>
    <row r="295" spans="2:11" ht="19" x14ac:dyDescent="0.25">
      <c r="B295" s="23">
        <v>42938.393657407411</v>
      </c>
      <c r="C295" s="30" t="s">
        <v>8</v>
      </c>
      <c r="D295" s="25" t="s">
        <v>28</v>
      </c>
      <c r="E295" s="33" t="s">
        <v>29</v>
      </c>
      <c r="F295" s="32">
        <v>-24623.374</v>
      </c>
      <c r="G295" s="32">
        <v>202</v>
      </c>
      <c r="H295" s="27">
        <v>4973922</v>
      </c>
      <c r="I295" s="28" t="s">
        <v>211</v>
      </c>
      <c r="J295" s="26">
        <v>0</v>
      </c>
      <c r="K295" s="29">
        <f t="shared" si="6"/>
        <v>5385973</v>
      </c>
    </row>
    <row r="296" spans="2:11" ht="19" x14ac:dyDescent="0.25">
      <c r="B296" s="23">
        <v>42938.399988425925</v>
      </c>
      <c r="C296" s="35" t="s">
        <v>12</v>
      </c>
      <c r="D296" s="25" t="s">
        <v>26</v>
      </c>
      <c r="E296" s="33" t="s">
        <v>27</v>
      </c>
      <c r="F296" s="32">
        <v>-3.8100000000000002E-2</v>
      </c>
      <c r="G296" s="27">
        <v>241350</v>
      </c>
      <c r="H296" s="27">
        <v>9195</v>
      </c>
      <c r="I296" s="37">
        <v>0</v>
      </c>
      <c r="J296" s="26">
        <v>0</v>
      </c>
      <c r="K296" s="29">
        <f t="shared" si="6"/>
        <v>5395168</v>
      </c>
    </row>
    <row r="297" spans="2:11" ht="19" x14ac:dyDescent="0.25">
      <c r="B297" s="23">
        <v>42938.401817129627</v>
      </c>
      <c r="C297" s="35" t="s">
        <v>12</v>
      </c>
      <c r="D297" s="25" t="s">
        <v>26</v>
      </c>
      <c r="E297" s="31" t="s">
        <v>208</v>
      </c>
      <c r="F297" s="32">
        <v>3.8100000000000002E-2</v>
      </c>
      <c r="G297" s="27">
        <v>240950</v>
      </c>
      <c r="H297" s="27">
        <v>-9180</v>
      </c>
      <c r="I297" s="28" t="s">
        <v>212</v>
      </c>
      <c r="J297" s="32">
        <v>-12</v>
      </c>
      <c r="K297" s="29">
        <f t="shared" si="6"/>
        <v>5385988</v>
      </c>
    </row>
    <row r="298" spans="2:11" ht="19" x14ac:dyDescent="0.25">
      <c r="B298" s="23">
        <v>42938.408194444448</v>
      </c>
      <c r="C298" s="35" t="s">
        <v>12</v>
      </c>
      <c r="D298" s="25" t="s">
        <v>26</v>
      </c>
      <c r="E298" s="31" t="s">
        <v>31</v>
      </c>
      <c r="F298" s="32">
        <v>1</v>
      </c>
      <c r="G298" s="27">
        <v>241450</v>
      </c>
      <c r="H298" s="27">
        <v>-241450</v>
      </c>
      <c r="I298" s="37">
        <v>0</v>
      </c>
      <c r="J298" s="26">
        <v>0</v>
      </c>
      <c r="K298" s="29">
        <f t="shared" si="6"/>
        <v>5144538</v>
      </c>
    </row>
    <row r="299" spans="2:11" ht="19" x14ac:dyDescent="0.25">
      <c r="B299" s="23">
        <v>42938.423981481479</v>
      </c>
      <c r="C299" s="35" t="s">
        <v>12</v>
      </c>
      <c r="D299" s="25" t="s">
        <v>26</v>
      </c>
      <c r="E299" s="31" t="s">
        <v>31</v>
      </c>
      <c r="F299" s="32">
        <v>5.6413000000000002</v>
      </c>
      <c r="G299" s="27">
        <v>244000</v>
      </c>
      <c r="H299" s="27">
        <v>-1376477</v>
      </c>
      <c r="I299" s="37">
        <v>0</v>
      </c>
      <c r="J299" s="26">
        <v>0</v>
      </c>
      <c r="K299" s="29">
        <f t="shared" si="6"/>
        <v>3768061</v>
      </c>
    </row>
    <row r="300" spans="2:11" ht="19" x14ac:dyDescent="0.25">
      <c r="B300" s="23">
        <v>42938.423981481479</v>
      </c>
      <c r="C300" s="35" t="s">
        <v>12</v>
      </c>
      <c r="D300" s="25" t="s">
        <v>26</v>
      </c>
      <c r="E300" s="31" t="s">
        <v>31</v>
      </c>
      <c r="F300" s="32">
        <v>0.01</v>
      </c>
      <c r="G300" s="27">
        <v>244000</v>
      </c>
      <c r="H300" s="27">
        <v>-2440</v>
      </c>
      <c r="I300" s="37">
        <v>0</v>
      </c>
      <c r="J300" s="26">
        <v>0</v>
      </c>
      <c r="K300" s="29">
        <f t="shared" si="6"/>
        <v>3765621</v>
      </c>
    </row>
    <row r="301" spans="2:11" ht="19" x14ac:dyDescent="0.25">
      <c r="B301" s="23">
        <v>42938.424004629633</v>
      </c>
      <c r="C301" s="35" t="s">
        <v>12</v>
      </c>
      <c r="D301" s="25" t="s">
        <v>26</v>
      </c>
      <c r="E301" s="31" t="s">
        <v>31</v>
      </c>
      <c r="F301" s="32">
        <v>1.6987000000000001</v>
      </c>
      <c r="G301" s="27">
        <v>244000</v>
      </c>
      <c r="H301" s="27">
        <v>-414483</v>
      </c>
      <c r="I301" s="37">
        <v>0</v>
      </c>
      <c r="J301" s="26">
        <v>0</v>
      </c>
      <c r="K301" s="29">
        <f t="shared" si="6"/>
        <v>3351138</v>
      </c>
    </row>
    <row r="302" spans="2:11" ht="19" x14ac:dyDescent="0.25">
      <c r="B302" s="23">
        <v>42938.424039351848</v>
      </c>
      <c r="C302" s="35" t="s">
        <v>12</v>
      </c>
      <c r="D302" s="25" t="s">
        <v>26</v>
      </c>
      <c r="E302" s="31" t="s">
        <v>31</v>
      </c>
      <c r="F302" s="32">
        <v>0.16</v>
      </c>
      <c r="G302" s="27">
        <v>244000</v>
      </c>
      <c r="H302" s="27">
        <v>-39040</v>
      </c>
      <c r="I302" s="37">
        <v>0</v>
      </c>
      <c r="J302" s="26">
        <v>0</v>
      </c>
      <c r="K302" s="29">
        <f t="shared" si="6"/>
        <v>3312098</v>
      </c>
    </row>
    <row r="303" spans="2:11" ht="19" x14ac:dyDescent="0.25">
      <c r="B303" s="23">
        <v>42938.424039351848</v>
      </c>
      <c r="C303" s="35" t="s">
        <v>12</v>
      </c>
      <c r="D303" s="25" t="s">
        <v>26</v>
      </c>
      <c r="E303" s="31" t="s">
        <v>31</v>
      </c>
      <c r="F303" s="32">
        <v>1.6950000000000001</v>
      </c>
      <c r="G303" s="27">
        <v>244000</v>
      </c>
      <c r="H303" s="27">
        <v>-413580</v>
      </c>
      <c r="I303" s="37">
        <v>0</v>
      </c>
      <c r="J303" s="26">
        <v>0</v>
      </c>
      <c r="K303" s="29">
        <f t="shared" si="6"/>
        <v>2898518</v>
      </c>
    </row>
    <row r="304" spans="2:11" ht="19" x14ac:dyDescent="0.25">
      <c r="B304" s="23">
        <v>42938.424050925925</v>
      </c>
      <c r="C304" s="35" t="s">
        <v>12</v>
      </c>
      <c r="D304" s="25" t="s">
        <v>26</v>
      </c>
      <c r="E304" s="31" t="s">
        <v>31</v>
      </c>
      <c r="F304" s="32">
        <v>0.79500000000000004</v>
      </c>
      <c r="G304" s="27">
        <v>244000</v>
      </c>
      <c r="H304" s="27">
        <v>-193980</v>
      </c>
      <c r="I304" s="37">
        <v>0</v>
      </c>
      <c r="J304" s="26">
        <v>0</v>
      </c>
      <c r="K304" s="29">
        <f t="shared" si="6"/>
        <v>2704538</v>
      </c>
    </row>
    <row r="305" spans="2:11" ht="19" x14ac:dyDescent="0.25">
      <c r="B305" s="23">
        <v>42938.424444444441</v>
      </c>
      <c r="C305" s="35" t="s">
        <v>12</v>
      </c>
      <c r="D305" s="25" t="s">
        <v>26</v>
      </c>
      <c r="E305" s="31" t="s">
        <v>31</v>
      </c>
      <c r="F305" s="32">
        <v>1.3071999999999999</v>
      </c>
      <c r="G305" s="27">
        <v>243800</v>
      </c>
      <c r="H305" s="27">
        <v>-318695</v>
      </c>
      <c r="I305" s="37">
        <v>0</v>
      </c>
      <c r="J305" s="26">
        <v>0</v>
      </c>
      <c r="K305" s="29">
        <f t="shared" si="6"/>
        <v>2385843</v>
      </c>
    </row>
    <row r="306" spans="2:11" ht="19" x14ac:dyDescent="0.25">
      <c r="B306" s="23">
        <v>42938.424490740741</v>
      </c>
      <c r="C306" s="35" t="s">
        <v>12</v>
      </c>
      <c r="D306" s="25" t="s">
        <v>26</v>
      </c>
      <c r="E306" s="31" t="s">
        <v>31</v>
      </c>
      <c r="F306" s="32">
        <v>2.6227999999999998</v>
      </c>
      <c r="G306" s="27">
        <v>243800</v>
      </c>
      <c r="H306" s="27">
        <v>-639439</v>
      </c>
      <c r="I306" s="37">
        <v>0</v>
      </c>
      <c r="J306" s="26">
        <v>0</v>
      </c>
      <c r="K306" s="29">
        <f t="shared" si="6"/>
        <v>1746404</v>
      </c>
    </row>
    <row r="307" spans="2:11" ht="19" x14ac:dyDescent="0.25">
      <c r="B307" s="23">
        <v>42938.424641203703</v>
      </c>
      <c r="C307" s="35" t="s">
        <v>12</v>
      </c>
      <c r="D307" s="25" t="s">
        <v>26</v>
      </c>
      <c r="E307" s="31" t="s">
        <v>31</v>
      </c>
      <c r="F307" s="32">
        <v>5</v>
      </c>
      <c r="G307" s="27">
        <v>243800</v>
      </c>
      <c r="H307" s="27">
        <v>-1219000</v>
      </c>
      <c r="I307" s="37">
        <v>0</v>
      </c>
      <c r="J307" s="26">
        <v>0</v>
      </c>
      <c r="K307" s="29">
        <f t="shared" si="6"/>
        <v>527404</v>
      </c>
    </row>
    <row r="308" spans="2:11" ht="19" x14ac:dyDescent="0.25">
      <c r="B308" s="23">
        <v>42938.424641203703</v>
      </c>
      <c r="C308" s="35" t="s">
        <v>12</v>
      </c>
      <c r="D308" s="25" t="s">
        <v>26</v>
      </c>
      <c r="E308" s="31" t="s">
        <v>31</v>
      </c>
      <c r="F308" s="32">
        <v>1.07</v>
      </c>
      <c r="G308" s="27">
        <v>243800</v>
      </c>
      <c r="H308" s="27">
        <v>-260866</v>
      </c>
      <c r="I308" s="37">
        <v>0</v>
      </c>
      <c r="J308" s="26">
        <v>0</v>
      </c>
      <c r="K308" s="29">
        <f t="shared" si="6"/>
        <v>266538</v>
      </c>
    </row>
    <row r="309" spans="2:11" ht="19" x14ac:dyDescent="0.25">
      <c r="B309" s="23">
        <v>42938.433888888889</v>
      </c>
      <c r="C309" s="35" t="s">
        <v>12</v>
      </c>
      <c r="D309" s="25" t="s">
        <v>26</v>
      </c>
      <c r="E309" s="31" t="s">
        <v>31</v>
      </c>
      <c r="F309" s="32">
        <v>19.949000000000002</v>
      </c>
      <c r="G309" s="27">
        <v>244500</v>
      </c>
      <c r="H309" s="27">
        <v>-4877531</v>
      </c>
      <c r="I309" s="37">
        <v>0</v>
      </c>
      <c r="J309" s="26">
        <v>0</v>
      </c>
      <c r="K309" s="29">
        <f t="shared" si="6"/>
        <v>-4610993</v>
      </c>
    </row>
    <row r="310" spans="2:11" ht="19" x14ac:dyDescent="0.25">
      <c r="B310" s="23">
        <v>42938.434629629628</v>
      </c>
      <c r="C310" s="35" t="s">
        <v>12</v>
      </c>
      <c r="D310" s="25" t="s">
        <v>28</v>
      </c>
      <c r="E310" s="31" t="s">
        <v>30</v>
      </c>
      <c r="F310" s="32">
        <v>10.1081</v>
      </c>
      <c r="G310" s="27">
        <v>244400</v>
      </c>
      <c r="H310" s="27">
        <v>-2470420</v>
      </c>
      <c r="I310" s="28" t="s">
        <v>140</v>
      </c>
      <c r="J310" s="26">
        <v>0</v>
      </c>
      <c r="K310" s="29">
        <f t="shared" si="6"/>
        <v>-7081413</v>
      </c>
    </row>
    <row r="311" spans="2:11" ht="19" x14ac:dyDescent="0.25">
      <c r="B311" s="23">
        <v>42938.507673611108</v>
      </c>
      <c r="C311" s="35" t="s">
        <v>12</v>
      </c>
      <c r="D311" s="25" t="s">
        <v>28</v>
      </c>
      <c r="E311" s="33" t="s">
        <v>29</v>
      </c>
      <c r="F311" s="32">
        <v>-10.099</v>
      </c>
      <c r="G311" s="27">
        <v>246600</v>
      </c>
      <c r="H311" s="27">
        <v>2490413</v>
      </c>
      <c r="I311" s="28" t="s">
        <v>213</v>
      </c>
      <c r="J311" s="26">
        <v>0</v>
      </c>
      <c r="K311" s="29">
        <f t="shared" si="6"/>
        <v>-4591000</v>
      </c>
    </row>
    <row r="312" spans="2:11" ht="19" x14ac:dyDescent="0.25">
      <c r="B312" s="23">
        <v>42938.507881944446</v>
      </c>
      <c r="C312" s="35" t="s">
        <v>12</v>
      </c>
      <c r="D312" s="25" t="s">
        <v>26</v>
      </c>
      <c r="E312" s="33" t="s">
        <v>144</v>
      </c>
      <c r="F312" s="32">
        <v>-40.948999999999998</v>
      </c>
      <c r="G312" s="27">
        <v>246500</v>
      </c>
      <c r="H312" s="27">
        <v>10093929</v>
      </c>
      <c r="I312" s="28" t="s">
        <v>214</v>
      </c>
      <c r="J312" s="27">
        <v>66814</v>
      </c>
      <c r="K312" s="29">
        <f t="shared" si="6"/>
        <v>5502929</v>
      </c>
    </row>
    <row r="313" spans="2:11" ht="19" x14ac:dyDescent="0.25">
      <c r="B313" s="23">
        <v>42938.672986111109</v>
      </c>
      <c r="C313" s="35" t="s">
        <v>12</v>
      </c>
      <c r="D313" s="25" t="s">
        <v>26</v>
      </c>
      <c r="E313" s="31" t="s">
        <v>31</v>
      </c>
      <c r="F313" s="32">
        <v>0.5</v>
      </c>
      <c r="G313" s="27">
        <v>247750</v>
      </c>
      <c r="H313" s="27">
        <v>-123875</v>
      </c>
      <c r="I313" s="37">
        <v>0</v>
      </c>
      <c r="J313" s="26">
        <v>0</v>
      </c>
      <c r="K313" s="29">
        <f t="shared" si="6"/>
        <v>5379054</v>
      </c>
    </row>
    <row r="314" spans="2:11" ht="19" x14ac:dyDescent="0.25">
      <c r="B314" s="23">
        <v>42938.672986111109</v>
      </c>
      <c r="C314" s="35" t="s">
        <v>12</v>
      </c>
      <c r="D314" s="25" t="s">
        <v>26</v>
      </c>
      <c r="E314" s="31" t="s">
        <v>31</v>
      </c>
      <c r="F314" s="32">
        <v>0.1</v>
      </c>
      <c r="G314" s="27">
        <v>247750</v>
      </c>
      <c r="H314" s="27">
        <v>-24775</v>
      </c>
      <c r="I314" s="37">
        <v>0</v>
      </c>
      <c r="J314" s="26">
        <v>0</v>
      </c>
      <c r="K314" s="29">
        <f t="shared" si="6"/>
        <v>5354279</v>
      </c>
    </row>
    <row r="315" spans="2:11" ht="19" x14ac:dyDescent="0.25">
      <c r="B315" s="23">
        <v>42938.672986111109</v>
      </c>
      <c r="C315" s="35" t="s">
        <v>12</v>
      </c>
      <c r="D315" s="25" t="s">
        <v>26</v>
      </c>
      <c r="E315" s="31" t="s">
        <v>31</v>
      </c>
      <c r="F315" s="32">
        <v>0.1</v>
      </c>
      <c r="G315" s="27">
        <v>247750</v>
      </c>
      <c r="H315" s="27">
        <v>-24775</v>
      </c>
      <c r="I315" s="37">
        <v>0</v>
      </c>
      <c r="J315" s="26">
        <v>0</v>
      </c>
      <c r="K315" s="29">
        <f t="shared" si="6"/>
        <v>5329504</v>
      </c>
    </row>
    <row r="316" spans="2:11" ht="19" x14ac:dyDescent="0.25">
      <c r="B316" s="23">
        <v>42938.672997685186</v>
      </c>
      <c r="C316" s="35" t="s">
        <v>12</v>
      </c>
      <c r="D316" s="25" t="s">
        <v>26</v>
      </c>
      <c r="E316" s="31" t="s">
        <v>31</v>
      </c>
      <c r="F316" s="32">
        <v>0.1</v>
      </c>
      <c r="G316" s="27">
        <v>247750</v>
      </c>
      <c r="H316" s="27">
        <v>-24775</v>
      </c>
      <c r="I316" s="37">
        <v>0</v>
      </c>
      <c r="J316" s="26">
        <v>0</v>
      </c>
      <c r="K316" s="29">
        <f t="shared" si="6"/>
        <v>5304729</v>
      </c>
    </row>
    <row r="317" spans="2:11" ht="19" x14ac:dyDescent="0.25">
      <c r="B317" s="23">
        <v>42938.673009259262</v>
      </c>
      <c r="C317" s="35" t="s">
        <v>12</v>
      </c>
      <c r="D317" s="25" t="s">
        <v>26</v>
      </c>
      <c r="E317" s="31" t="s">
        <v>31</v>
      </c>
      <c r="F317" s="32">
        <v>0.1</v>
      </c>
      <c r="G317" s="27">
        <v>247750</v>
      </c>
      <c r="H317" s="27">
        <v>-24775</v>
      </c>
      <c r="I317" s="37">
        <v>0</v>
      </c>
      <c r="J317" s="26">
        <v>0</v>
      </c>
      <c r="K317" s="29">
        <f t="shared" si="6"/>
        <v>5279954</v>
      </c>
    </row>
    <row r="318" spans="2:11" ht="19" x14ac:dyDescent="0.25">
      <c r="B318" s="23">
        <v>42938.673009259262</v>
      </c>
      <c r="C318" s="35" t="s">
        <v>12</v>
      </c>
      <c r="D318" s="25" t="s">
        <v>26</v>
      </c>
      <c r="E318" s="31" t="s">
        <v>31</v>
      </c>
      <c r="F318" s="32">
        <v>0.1</v>
      </c>
      <c r="G318" s="27">
        <v>247750</v>
      </c>
      <c r="H318" s="27">
        <v>-24775</v>
      </c>
      <c r="I318" s="37">
        <v>0</v>
      </c>
      <c r="J318" s="26">
        <v>0</v>
      </c>
      <c r="K318" s="29">
        <f t="shared" si="6"/>
        <v>5255179</v>
      </c>
    </row>
    <row r="319" spans="2:11" ht="19" x14ac:dyDescent="0.25">
      <c r="B319" s="23">
        <v>42938.673090277778</v>
      </c>
      <c r="C319" s="35" t="s">
        <v>12</v>
      </c>
      <c r="D319" s="25" t="s">
        <v>26</v>
      </c>
      <c r="E319" s="31" t="s">
        <v>31</v>
      </c>
      <c r="F319" s="32">
        <v>0.5</v>
      </c>
      <c r="G319" s="27">
        <v>247750</v>
      </c>
      <c r="H319" s="27">
        <v>-123875</v>
      </c>
      <c r="I319" s="37">
        <v>0</v>
      </c>
      <c r="J319" s="26">
        <v>0</v>
      </c>
      <c r="K319" s="29">
        <f t="shared" si="6"/>
        <v>5131304</v>
      </c>
    </row>
    <row r="320" spans="2:11" ht="19" x14ac:dyDescent="0.25">
      <c r="B320" s="23">
        <v>42938.67324074074</v>
      </c>
      <c r="C320" s="35" t="s">
        <v>12</v>
      </c>
      <c r="D320" s="25" t="s">
        <v>26</v>
      </c>
      <c r="E320" s="31" t="s">
        <v>31</v>
      </c>
      <c r="F320" s="32">
        <v>15.4095</v>
      </c>
      <c r="G320" s="27">
        <v>247750</v>
      </c>
      <c r="H320" s="27">
        <v>-3817704</v>
      </c>
      <c r="I320" s="37">
        <v>0</v>
      </c>
      <c r="J320" s="26">
        <v>0</v>
      </c>
      <c r="K320" s="29">
        <f t="shared" si="6"/>
        <v>1313600</v>
      </c>
    </row>
    <row r="321" spans="2:11" ht="19" x14ac:dyDescent="0.25">
      <c r="B321" s="23">
        <v>42938.673750000002</v>
      </c>
      <c r="C321" s="35" t="s">
        <v>12</v>
      </c>
      <c r="D321" s="25" t="s">
        <v>26</v>
      </c>
      <c r="E321" s="31" t="s">
        <v>31</v>
      </c>
      <c r="F321" s="32">
        <v>6.6056999999999997</v>
      </c>
      <c r="G321" s="27">
        <v>247750</v>
      </c>
      <c r="H321" s="27">
        <v>-1636562</v>
      </c>
      <c r="I321" s="37">
        <v>0</v>
      </c>
      <c r="J321" s="26">
        <v>0</v>
      </c>
      <c r="K321" s="29">
        <f t="shared" si="6"/>
        <v>-322962</v>
      </c>
    </row>
    <row r="322" spans="2:11" ht="19" x14ac:dyDescent="0.25">
      <c r="B322" s="23">
        <v>42938.673993055556</v>
      </c>
      <c r="C322" s="35" t="s">
        <v>12</v>
      </c>
      <c r="D322" s="25" t="s">
        <v>26</v>
      </c>
      <c r="E322" s="31" t="s">
        <v>31</v>
      </c>
      <c r="F322" s="32">
        <v>4.1538000000000004</v>
      </c>
      <c r="G322" s="27">
        <v>247750</v>
      </c>
      <c r="H322" s="27">
        <v>-1029104</v>
      </c>
      <c r="I322" s="37">
        <v>0</v>
      </c>
      <c r="J322" s="26">
        <v>0</v>
      </c>
      <c r="K322" s="29">
        <f t="shared" si="6"/>
        <v>-1352066</v>
      </c>
    </row>
    <row r="323" spans="2:11" ht="19" x14ac:dyDescent="0.25">
      <c r="B323" s="23">
        <v>42938.674027777779</v>
      </c>
      <c r="C323" s="35" t="s">
        <v>12</v>
      </c>
      <c r="D323" s="25" t="s">
        <v>26</v>
      </c>
      <c r="E323" s="31" t="s">
        <v>31</v>
      </c>
      <c r="F323" s="32">
        <v>6.5000000000000002E-2</v>
      </c>
      <c r="G323" s="27">
        <v>247750</v>
      </c>
      <c r="H323" s="27">
        <v>-16104</v>
      </c>
      <c r="I323" s="37">
        <v>0</v>
      </c>
      <c r="J323" s="26">
        <v>0</v>
      </c>
      <c r="K323" s="29">
        <f t="shared" si="6"/>
        <v>-1368170</v>
      </c>
    </row>
    <row r="324" spans="2:11" ht="19" x14ac:dyDescent="0.25">
      <c r="B324" s="23">
        <v>42938.674062500002</v>
      </c>
      <c r="C324" s="35" t="s">
        <v>12</v>
      </c>
      <c r="D324" s="25" t="s">
        <v>26</v>
      </c>
      <c r="E324" s="31" t="s">
        <v>31</v>
      </c>
      <c r="F324" s="32">
        <v>4.5499999999999999E-2</v>
      </c>
      <c r="G324" s="27">
        <v>247750</v>
      </c>
      <c r="H324" s="27">
        <v>-11273</v>
      </c>
      <c r="I324" s="37">
        <v>0</v>
      </c>
      <c r="J324" s="26">
        <v>0</v>
      </c>
      <c r="K324" s="29">
        <f t="shared" si="6"/>
        <v>-1379443</v>
      </c>
    </row>
    <row r="325" spans="2:11" ht="19" x14ac:dyDescent="0.25">
      <c r="B325" s="23">
        <v>42938.674097222225</v>
      </c>
      <c r="C325" s="35" t="s">
        <v>12</v>
      </c>
      <c r="D325" s="25" t="s">
        <v>26</v>
      </c>
      <c r="E325" s="31" t="s">
        <v>31</v>
      </c>
      <c r="F325" s="32">
        <v>3.1800000000000002E-2</v>
      </c>
      <c r="G325" s="27">
        <v>247750</v>
      </c>
      <c r="H325" s="27">
        <v>-7878</v>
      </c>
      <c r="I325" s="37">
        <v>0</v>
      </c>
      <c r="J325" s="26">
        <v>0</v>
      </c>
      <c r="K325" s="29">
        <f t="shared" si="6"/>
        <v>-1387321</v>
      </c>
    </row>
    <row r="326" spans="2:11" ht="19" x14ac:dyDescent="0.25">
      <c r="B326" s="23">
        <v>42938.674131944441</v>
      </c>
      <c r="C326" s="35" t="s">
        <v>12</v>
      </c>
      <c r="D326" s="25" t="s">
        <v>26</v>
      </c>
      <c r="E326" s="31" t="s">
        <v>31</v>
      </c>
      <c r="F326" s="32">
        <v>2.23E-2</v>
      </c>
      <c r="G326" s="27">
        <v>247750</v>
      </c>
      <c r="H326" s="27">
        <v>-5525</v>
      </c>
      <c r="I326" s="37">
        <v>0</v>
      </c>
      <c r="J326" s="26">
        <v>0</v>
      </c>
      <c r="K326" s="29">
        <f t="shared" si="6"/>
        <v>-1392846</v>
      </c>
    </row>
    <row r="327" spans="2:11" ht="19" x14ac:dyDescent="0.25">
      <c r="B327" s="23">
        <v>42938.674189814818</v>
      </c>
      <c r="C327" s="35" t="s">
        <v>12</v>
      </c>
      <c r="D327" s="25" t="s">
        <v>26</v>
      </c>
      <c r="E327" s="31" t="s">
        <v>31</v>
      </c>
      <c r="F327" s="32">
        <v>4.1401000000000003</v>
      </c>
      <c r="G327" s="27">
        <v>247750</v>
      </c>
      <c r="H327" s="27">
        <v>-1025710</v>
      </c>
      <c r="I327" s="37">
        <v>0</v>
      </c>
      <c r="J327" s="26">
        <v>0</v>
      </c>
      <c r="K327" s="29">
        <f t="shared" si="6"/>
        <v>-2418556</v>
      </c>
    </row>
    <row r="328" spans="2:11" ht="19" x14ac:dyDescent="0.25">
      <c r="B328" s="23">
        <v>42938.674201388887</v>
      </c>
      <c r="C328" s="35" t="s">
        <v>12</v>
      </c>
      <c r="D328" s="25" t="s">
        <v>26</v>
      </c>
      <c r="E328" s="31" t="s">
        <v>31</v>
      </c>
      <c r="F328" s="32">
        <v>0.16089999999999999</v>
      </c>
      <c r="G328" s="27">
        <v>247750</v>
      </c>
      <c r="H328" s="27">
        <v>-39863</v>
      </c>
      <c r="I328" s="37">
        <v>0</v>
      </c>
      <c r="J328" s="26">
        <v>0</v>
      </c>
      <c r="K328" s="29">
        <f t="shared" si="6"/>
        <v>-2458419</v>
      </c>
    </row>
    <row r="329" spans="2:11" ht="19" x14ac:dyDescent="0.25">
      <c r="B329" s="23">
        <v>42938.674537037034</v>
      </c>
      <c r="C329" s="35" t="s">
        <v>12</v>
      </c>
      <c r="D329" s="25" t="s">
        <v>26</v>
      </c>
      <c r="E329" s="31" t="s">
        <v>31</v>
      </c>
      <c r="F329" s="32">
        <v>0.08</v>
      </c>
      <c r="G329" s="27">
        <v>247750</v>
      </c>
      <c r="H329" s="27">
        <v>-19820</v>
      </c>
      <c r="I329" s="37">
        <v>0</v>
      </c>
      <c r="J329" s="26">
        <v>0</v>
      </c>
      <c r="K329" s="29">
        <f t="shared" si="6"/>
        <v>-2478239</v>
      </c>
    </row>
    <row r="330" spans="2:11" ht="19" x14ac:dyDescent="0.25">
      <c r="B330" s="23">
        <v>42938.692071759258</v>
      </c>
      <c r="C330" s="35" t="s">
        <v>12</v>
      </c>
      <c r="D330" s="25" t="s">
        <v>26</v>
      </c>
      <c r="E330" s="31" t="s">
        <v>31</v>
      </c>
      <c r="F330" s="32">
        <v>0.33939999999999998</v>
      </c>
      <c r="G330" s="27">
        <v>247750</v>
      </c>
      <c r="H330" s="27">
        <v>-84086</v>
      </c>
      <c r="I330" s="37">
        <v>0</v>
      </c>
      <c r="J330" s="26">
        <v>0</v>
      </c>
      <c r="K330" s="29">
        <f t="shared" si="6"/>
        <v>-2562325</v>
      </c>
    </row>
    <row r="331" spans="2:11" ht="19" x14ac:dyDescent="0.25">
      <c r="B331" s="23">
        <v>42938.705416666664</v>
      </c>
      <c r="C331" s="35" t="s">
        <v>12</v>
      </c>
      <c r="D331" s="25" t="s">
        <v>26</v>
      </c>
      <c r="E331" s="33" t="s">
        <v>162</v>
      </c>
      <c r="F331" s="32">
        <v>-6.8273000000000001</v>
      </c>
      <c r="G331" s="27">
        <v>249000</v>
      </c>
      <c r="H331" s="27">
        <v>1699998</v>
      </c>
      <c r="I331" s="37">
        <v>0</v>
      </c>
      <c r="J331" s="26">
        <v>0</v>
      </c>
      <c r="K331" s="29">
        <f t="shared" si="6"/>
        <v>-862327</v>
      </c>
    </row>
    <row r="332" spans="2:11" ht="19" x14ac:dyDescent="0.25">
      <c r="B332" s="23">
        <v>42938.705439814818</v>
      </c>
      <c r="C332" s="35" t="s">
        <v>12</v>
      </c>
      <c r="D332" s="25" t="s">
        <v>26</v>
      </c>
      <c r="E332" s="33" t="s">
        <v>162</v>
      </c>
      <c r="F332" s="32">
        <v>-0.66390000000000005</v>
      </c>
      <c r="G332" s="27">
        <v>249000</v>
      </c>
      <c r="H332" s="27">
        <v>165311</v>
      </c>
      <c r="I332" s="37">
        <v>0</v>
      </c>
      <c r="J332" s="26">
        <v>0</v>
      </c>
      <c r="K332" s="29">
        <f t="shared" si="6"/>
        <v>-697016</v>
      </c>
    </row>
    <row r="333" spans="2:11" ht="19" x14ac:dyDescent="0.25">
      <c r="B333" s="23">
        <v>42938.705451388887</v>
      </c>
      <c r="C333" s="35" t="s">
        <v>12</v>
      </c>
      <c r="D333" s="25" t="s">
        <v>26</v>
      </c>
      <c r="E333" s="33" t="s">
        <v>162</v>
      </c>
      <c r="F333" s="32">
        <v>-6.9996999999999998</v>
      </c>
      <c r="G333" s="27">
        <v>249000</v>
      </c>
      <c r="H333" s="27">
        <v>1742925</v>
      </c>
      <c r="I333" s="37">
        <v>0</v>
      </c>
      <c r="J333" s="26">
        <v>0</v>
      </c>
      <c r="K333" s="29">
        <f t="shared" si="6"/>
        <v>1045909</v>
      </c>
    </row>
    <row r="334" spans="2:11" ht="19" x14ac:dyDescent="0.25">
      <c r="B334" s="23">
        <v>42938.705497685187</v>
      </c>
      <c r="C334" s="35" t="s">
        <v>12</v>
      </c>
      <c r="D334" s="25" t="s">
        <v>26</v>
      </c>
      <c r="E334" s="33" t="s">
        <v>162</v>
      </c>
      <c r="F334" s="32">
        <v>-5.7526000000000002</v>
      </c>
      <c r="G334" s="27">
        <v>249000</v>
      </c>
      <c r="H334" s="27">
        <v>1432397</v>
      </c>
      <c r="I334" s="37">
        <v>0</v>
      </c>
      <c r="J334" s="26">
        <v>0</v>
      </c>
      <c r="K334" s="29">
        <f t="shared" si="6"/>
        <v>2478306</v>
      </c>
    </row>
    <row r="335" spans="2:11" ht="19" x14ac:dyDescent="0.25">
      <c r="B335" s="23">
        <v>42938.705520833333</v>
      </c>
      <c r="C335" s="35" t="s">
        <v>12</v>
      </c>
      <c r="D335" s="25" t="s">
        <v>26</v>
      </c>
      <c r="E335" s="33" t="s">
        <v>162</v>
      </c>
      <c r="F335" s="32">
        <v>-5.7526000000000002</v>
      </c>
      <c r="G335" s="27">
        <v>249000</v>
      </c>
      <c r="H335" s="27">
        <v>1432397</v>
      </c>
      <c r="I335" s="37">
        <v>0</v>
      </c>
      <c r="J335" s="26">
        <v>0</v>
      </c>
      <c r="K335" s="29">
        <f t="shared" si="6"/>
        <v>3910703</v>
      </c>
    </row>
    <row r="336" spans="2:11" ht="19" x14ac:dyDescent="0.25">
      <c r="B336" s="23">
        <v>42938.70553240741</v>
      </c>
      <c r="C336" s="35" t="s">
        <v>12</v>
      </c>
      <c r="D336" s="25" t="s">
        <v>26</v>
      </c>
      <c r="E336" s="33" t="s">
        <v>144</v>
      </c>
      <c r="F336" s="32">
        <v>-6.5579000000000001</v>
      </c>
      <c r="G336" s="27">
        <v>249000</v>
      </c>
      <c r="H336" s="27">
        <v>1632917</v>
      </c>
      <c r="I336" s="28" t="s">
        <v>215</v>
      </c>
      <c r="J336" s="27">
        <v>16442</v>
      </c>
      <c r="K336" s="29">
        <f t="shared" si="6"/>
        <v>5543620</v>
      </c>
    </row>
    <row r="337" spans="2:11" ht="19" x14ac:dyDescent="0.25">
      <c r="B337" s="23">
        <v>42938.715069444443</v>
      </c>
      <c r="C337" s="35" t="s">
        <v>12</v>
      </c>
      <c r="D337" s="25" t="s">
        <v>26</v>
      </c>
      <c r="E337" s="33" t="s">
        <v>27</v>
      </c>
      <c r="F337" s="32">
        <v>-0.2944</v>
      </c>
      <c r="G337" s="27">
        <v>251000</v>
      </c>
      <c r="H337" s="27">
        <v>73894</v>
      </c>
      <c r="I337" s="37">
        <v>0</v>
      </c>
      <c r="J337" s="26">
        <v>0</v>
      </c>
      <c r="K337" s="29">
        <f t="shared" si="6"/>
        <v>5617514</v>
      </c>
    </row>
    <row r="338" spans="2:11" ht="19" x14ac:dyDescent="0.25">
      <c r="B338" s="23">
        <v>42938.716643518521</v>
      </c>
      <c r="C338" s="35" t="s">
        <v>12</v>
      </c>
      <c r="D338" s="25" t="s">
        <v>26</v>
      </c>
      <c r="E338" s="33" t="s">
        <v>27</v>
      </c>
      <c r="F338" s="32">
        <v>-0.1305</v>
      </c>
      <c r="G338" s="27">
        <v>250950</v>
      </c>
      <c r="H338" s="27">
        <v>32749</v>
      </c>
      <c r="I338" s="37">
        <v>0</v>
      </c>
      <c r="J338" s="26">
        <v>0</v>
      </c>
      <c r="K338" s="29">
        <f t="shared" ref="K338:K401" si="7">IF(C338="KRW",H338,0)+K337+IF(C338&lt;&gt;"KRW",H338,0)</f>
        <v>5650263</v>
      </c>
    </row>
    <row r="339" spans="2:11" ht="19" x14ac:dyDescent="0.25">
      <c r="B339" s="23">
        <v>42938.721076388887</v>
      </c>
      <c r="C339" s="35" t="s">
        <v>12</v>
      </c>
      <c r="D339" s="25" t="s">
        <v>26</v>
      </c>
      <c r="E339" s="31" t="s">
        <v>208</v>
      </c>
      <c r="F339" s="32">
        <v>0.4249</v>
      </c>
      <c r="G339" s="27">
        <v>250750</v>
      </c>
      <c r="H339" s="27">
        <v>-106544</v>
      </c>
      <c r="I339" s="28" t="s">
        <v>216</v>
      </c>
      <c r="J339" s="32">
        <v>-221</v>
      </c>
      <c r="K339" s="29">
        <f t="shared" si="7"/>
        <v>5543719</v>
      </c>
    </row>
    <row r="340" spans="2:11" ht="19" x14ac:dyDescent="0.25">
      <c r="B340" s="23">
        <v>42938.756574074076</v>
      </c>
      <c r="C340" s="35" t="s">
        <v>12</v>
      </c>
      <c r="D340" s="25" t="s">
        <v>26</v>
      </c>
      <c r="E340" s="33" t="s">
        <v>27</v>
      </c>
      <c r="F340" s="32">
        <v>-0.06</v>
      </c>
      <c r="G340" s="27">
        <v>248500</v>
      </c>
      <c r="H340" s="27">
        <v>14910</v>
      </c>
      <c r="I340" s="37">
        <v>0</v>
      </c>
      <c r="J340" s="26">
        <v>0</v>
      </c>
      <c r="K340" s="29">
        <f t="shared" si="7"/>
        <v>5558629</v>
      </c>
    </row>
    <row r="341" spans="2:11" ht="19" x14ac:dyDescent="0.25">
      <c r="B341" s="23">
        <v>42938.756574074076</v>
      </c>
      <c r="C341" s="35" t="s">
        <v>12</v>
      </c>
      <c r="D341" s="25" t="s">
        <v>26</v>
      </c>
      <c r="E341" s="33" t="s">
        <v>27</v>
      </c>
      <c r="F341" s="32">
        <v>-0.14000000000000001</v>
      </c>
      <c r="G341" s="27">
        <v>248500</v>
      </c>
      <c r="H341" s="27">
        <v>34790</v>
      </c>
      <c r="I341" s="37">
        <v>0</v>
      </c>
      <c r="J341" s="26">
        <v>0</v>
      </c>
      <c r="K341" s="29">
        <f t="shared" si="7"/>
        <v>5593419</v>
      </c>
    </row>
    <row r="342" spans="2:11" ht="19" x14ac:dyDescent="0.25">
      <c r="B342" s="23">
        <v>42938.759641203702</v>
      </c>
      <c r="C342" s="35" t="s">
        <v>12</v>
      </c>
      <c r="D342" s="25" t="s">
        <v>26</v>
      </c>
      <c r="E342" s="33" t="s">
        <v>27</v>
      </c>
      <c r="F342" s="32">
        <v>-0.1</v>
      </c>
      <c r="G342" s="27">
        <v>248700</v>
      </c>
      <c r="H342" s="27">
        <v>24870</v>
      </c>
      <c r="I342" s="37">
        <v>0</v>
      </c>
      <c r="J342" s="26">
        <v>0</v>
      </c>
      <c r="K342" s="29">
        <f t="shared" si="7"/>
        <v>5618289</v>
      </c>
    </row>
    <row r="343" spans="2:11" ht="19" x14ac:dyDescent="0.25">
      <c r="B343" s="23">
        <v>42938.760763888888</v>
      </c>
      <c r="C343" s="35" t="s">
        <v>12</v>
      </c>
      <c r="D343" s="25" t="s">
        <v>26</v>
      </c>
      <c r="E343" s="33" t="s">
        <v>27</v>
      </c>
      <c r="F343" s="32">
        <v>-0.2</v>
      </c>
      <c r="G343" s="27">
        <v>248850</v>
      </c>
      <c r="H343" s="27">
        <v>49770</v>
      </c>
      <c r="I343" s="37">
        <v>0</v>
      </c>
      <c r="J343" s="26">
        <v>0</v>
      </c>
      <c r="K343" s="29">
        <f t="shared" si="7"/>
        <v>5668059</v>
      </c>
    </row>
    <row r="344" spans="2:11" ht="19" x14ac:dyDescent="0.25">
      <c r="B344" s="23">
        <v>42938.760810185187</v>
      </c>
      <c r="C344" s="35" t="s">
        <v>12</v>
      </c>
      <c r="D344" s="25" t="s">
        <v>26</v>
      </c>
      <c r="E344" s="33" t="s">
        <v>27</v>
      </c>
      <c r="F344" s="32">
        <v>-0.1</v>
      </c>
      <c r="G344" s="27">
        <v>248800</v>
      </c>
      <c r="H344" s="27">
        <v>24880</v>
      </c>
      <c r="I344" s="37">
        <v>0</v>
      </c>
      <c r="J344" s="26">
        <v>0</v>
      </c>
      <c r="K344" s="29">
        <f t="shared" si="7"/>
        <v>5692939</v>
      </c>
    </row>
    <row r="345" spans="2:11" ht="19" x14ac:dyDescent="0.25">
      <c r="B345" s="23">
        <v>42938.761516203704</v>
      </c>
      <c r="C345" s="35" t="s">
        <v>12</v>
      </c>
      <c r="D345" s="25" t="s">
        <v>26</v>
      </c>
      <c r="E345" s="33" t="s">
        <v>27</v>
      </c>
      <c r="F345" s="32">
        <v>-0.23910000000000001</v>
      </c>
      <c r="G345" s="27">
        <v>248900</v>
      </c>
      <c r="H345" s="27">
        <v>59512</v>
      </c>
      <c r="I345" s="37">
        <v>0</v>
      </c>
      <c r="J345" s="26">
        <v>0</v>
      </c>
      <c r="K345" s="29">
        <f t="shared" si="7"/>
        <v>5752451</v>
      </c>
    </row>
    <row r="346" spans="2:11" ht="19" x14ac:dyDescent="0.25">
      <c r="B346" s="23">
        <v>42938.76153935185</v>
      </c>
      <c r="C346" s="35" t="s">
        <v>12</v>
      </c>
      <c r="D346" s="25" t="s">
        <v>26</v>
      </c>
      <c r="E346" s="33" t="s">
        <v>27</v>
      </c>
      <c r="F346" s="32">
        <v>-0.22819999999999999</v>
      </c>
      <c r="G346" s="27">
        <v>248900</v>
      </c>
      <c r="H346" s="27">
        <v>56799</v>
      </c>
      <c r="I346" s="37">
        <v>0</v>
      </c>
      <c r="J346" s="26">
        <v>0</v>
      </c>
      <c r="K346" s="29">
        <f t="shared" si="7"/>
        <v>5809250</v>
      </c>
    </row>
    <row r="347" spans="2:11" ht="19" x14ac:dyDescent="0.25">
      <c r="B347" s="23">
        <v>42938.761550925927</v>
      </c>
      <c r="C347" s="35" t="s">
        <v>12</v>
      </c>
      <c r="D347" s="25" t="s">
        <v>26</v>
      </c>
      <c r="E347" s="33" t="s">
        <v>27</v>
      </c>
      <c r="F347" s="32">
        <v>-0.1598</v>
      </c>
      <c r="G347" s="27">
        <v>248900</v>
      </c>
      <c r="H347" s="27">
        <v>39774</v>
      </c>
      <c r="I347" s="37">
        <v>0</v>
      </c>
      <c r="J347" s="26">
        <v>0</v>
      </c>
      <c r="K347" s="29">
        <f t="shared" si="7"/>
        <v>5849024</v>
      </c>
    </row>
    <row r="348" spans="2:11" ht="19" x14ac:dyDescent="0.25">
      <c r="B348" s="23">
        <v>42938.761574074073</v>
      </c>
      <c r="C348" s="35" t="s">
        <v>12</v>
      </c>
      <c r="D348" s="25" t="s">
        <v>26</v>
      </c>
      <c r="E348" s="33" t="s">
        <v>27</v>
      </c>
      <c r="F348" s="32">
        <v>-0.1118</v>
      </c>
      <c r="G348" s="27">
        <v>248900</v>
      </c>
      <c r="H348" s="27">
        <v>27827</v>
      </c>
      <c r="I348" s="37">
        <v>0</v>
      </c>
      <c r="J348" s="26">
        <v>0</v>
      </c>
      <c r="K348" s="29">
        <f t="shared" si="7"/>
        <v>5876851</v>
      </c>
    </row>
    <row r="349" spans="2:11" ht="19" x14ac:dyDescent="0.25">
      <c r="B349" s="23">
        <v>42938.761574074073</v>
      </c>
      <c r="C349" s="35" t="s">
        <v>12</v>
      </c>
      <c r="D349" s="25" t="s">
        <v>26</v>
      </c>
      <c r="E349" s="33" t="s">
        <v>27</v>
      </c>
      <c r="F349" s="32">
        <v>-7.8299999999999995E-2</v>
      </c>
      <c r="G349" s="27">
        <v>248900</v>
      </c>
      <c r="H349" s="27">
        <v>19489</v>
      </c>
      <c r="I349" s="37">
        <v>0</v>
      </c>
      <c r="J349" s="26">
        <v>0</v>
      </c>
      <c r="K349" s="29">
        <f t="shared" si="7"/>
        <v>5896340</v>
      </c>
    </row>
    <row r="350" spans="2:11" ht="19" x14ac:dyDescent="0.25">
      <c r="B350" s="23">
        <v>42938.761608796296</v>
      </c>
      <c r="C350" s="35" t="s">
        <v>12</v>
      </c>
      <c r="D350" s="25" t="s">
        <v>26</v>
      </c>
      <c r="E350" s="33" t="s">
        <v>27</v>
      </c>
      <c r="F350" s="32">
        <v>-5.4800000000000001E-2</v>
      </c>
      <c r="G350" s="27">
        <v>248900</v>
      </c>
      <c r="H350" s="27">
        <v>13640</v>
      </c>
      <c r="I350" s="37">
        <v>0</v>
      </c>
      <c r="J350" s="26">
        <v>0</v>
      </c>
      <c r="K350" s="29">
        <f t="shared" si="7"/>
        <v>5909980</v>
      </c>
    </row>
    <row r="351" spans="2:11" ht="19" x14ac:dyDescent="0.25">
      <c r="B351" s="23">
        <v>42938.761608796296</v>
      </c>
      <c r="C351" s="35" t="s">
        <v>12</v>
      </c>
      <c r="D351" s="25" t="s">
        <v>26</v>
      </c>
      <c r="E351" s="33" t="s">
        <v>27</v>
      </c>
      <c r="F351" s="32">
        <v>-3.8399999999999997E-2</v>
      </c>
      <c r="G351" s="27">
        <v>248900</v>
      </c>
      <c r="H351" s="27">
        <v>9558</v>
      </c>
      <c r="I351" s="37">
        <v>0</v>
      </c>
      <c r="J351" s="26">
        <v>0</v>
      </c>
      <c r="K351" s="29">
        <f t="shared" si="7"/>
        <v>5919538</v>
      </c>
    </row>
    <row r="352" spans="2:11" ht="19" x14ac:dyDescent="0.25">
      <c r="B352" s="23">
        <v>42938.761643518519</v>
      </c>
      <c r="C352" s="35" t="s">
        <v>12</v>
      </c>
      <c r="D352" s="25" t="s">
        <v>26</v>
      </c>
      <c r="E352" s="33" t="s">
        <v>27</v>
      </c>
      <c r="F352" s="32">
        <v>-2.6800000000000001E-2</v>
      </c>
      <c r="G352" s="27">
        <v>248900</v>
      </c>
      <c r="H352" s="27">
        <v>6671</v>
      </c>
      <c r="I352" s="37">
        <v>0</v>
      </c>
      <c r="J352" s="26">
        <v>0</v>
      </c>
      <c r="K352" s="29">
        <f t="shared" si="7"/>
        <v>5926209</v>
      </c>
    </row>
    <row r="353" spans="2:11" ht="19" x14ac:dyDescent="0.25">
      <c r="B353" s="23">
        <v>42938.761643518519</v>
      </c>
      <c r="C353" s="35" t="s">
        <v>12</v>
      </c>
      <c r="D353" s="25" t="s">
        <v>26</v>
      </c>
      <c r="E353" s="33" t="s">
        <v>27</v>
      </c>
      <c r="F353" s="32">
        <v>-2.6800000000000001E-2</v>
      </c>
      <c r="G353" s="27">
        <v>248900</v>
      </c>
      <c r="H353" s="27">
        <v>6671</v>
      </c>
      <c r="I353" s="37">
        <v>0</v>
      </c>
      <c r="J353" s="26">
        <v>0</v>
      </c>
      <c r="K353" s="29">
        <f t="shared" si="7"/>
        <v>5932880</v>
      </c>
    </row>
    <row r="354" spans="2:11" ht="19" x14ac:dyDescent="0.25">
      <c r="B354" s="23">
        <v>42938.761678240742</v>
      </c>
      <c r="C354" s="35" t="s">
        <v>12</v>
      </c>
      <c r="D354" s="25" t="s">
        <v>26</v>
      </c>
      <c r="E354" s="33" t="s">
        <v>27</v>
      </c>
      <c r="F354" s="32">
        <v>-1.0699999999999999E-2</v>
      </c>
      <c r="G354" s="27">
        <v>248900</v>
      </c>
      <c r="H354" s="27">
        <v>2663</v>
      </c>
      <c r="I354" s="37">
        <v>0</v>
      </c>
      <c r="J354" s="26">
        <v>0</v>
      </c>
      <c r="K354" s="29">
        <f t="shared" si="7"/>
        <v>5935543</v>
      </c>
    </row>
    <row r="355" spans="2:11" ht="19" x14ac:dyDescent="0.25">
      <c r="B355" s="23">
        <v>42938.761689814812</v>
      </c>
      <c r="C355" s="35" t="s">
        <v>12</v>
      </c>
      <c r="D355" s="25" t="s">
        <v>26</v>
      </c>
      <c r="E355" s="33" t="s">
        <v>27</v>
      </c>
      <c r="F355" s="32">
        <v>-1.0699999999999999E-2</v>
      </c>
      <c r="G355" s="27">
        <v>248900</v>
      </c>
      <c r="H355" s="27">
        <v>2663</v>
      </c>
      <c r="I355" s="37">
        <v>0</v>
      </c>
      <c r="J355" s="26">
        <v>0</v>
      </c>
      <c r="K355" s="29">
        <f t="shared" si="7"/>
        <v>5938206</v>
      </c>
    </row>
    <row r="356" spans="2:11" ht="19" x14ac:dyDescent="0.25">
      <c r="B356" s="23">
        <v>42938.761701388888</v>
      </c>
      <c r="C356" s="35" t="s">
        <v>12</v>
      </c>
      <c r="D356" s="25" t="s">
        <v>26</v>
      </c>
      <c r="E356" s="33" t="s">
        <v>27</v>
      </c>
      <c r="F356" s="32">
        <v>-1.46E-2</v>
      </c>
      <c r="G356" s="27">
        <v>248900</v>
      </c>
      <c r="H356" s="27">
        <v>3634</v>
      </c>
      <c r="I356" s="37">
        <v>0</v>
      </c>
      <c r="J356" s="26">
        <v>0</v>
      </c>
      <c r="K356" s="29">
        <f t="shared" si="7"/>
        <v>5941840</v>
      </c>
    </row>
    <row r="357" spans="2:11" ht="19" x14ac:dyDescent="0.25">
      <c r="B357" s="23">
        <v>42938.763773148145</v>
      </c>
      <c r="C357" s="35" t="s">
        <v>12</v>
      </c>
      <c r="D357" s="25" t="s">
        <v>26</v>
      </c>
      <c r="E357" s="33" t="s">
        <v>27</v>
      </c>
      <c r="F357" s="32">
        <v>-0.1</v>
      </c>
      <c r="G357" s="27">
        <v>249750</v>
      </c>
      <c r="H357" s="27">
        <v>24975</v>
      </c>
      <c r="I357" s="37">
        <v>0</v>
      </c>
      <c r="J357" s="26">
        <v>0</v>
      </c>
      <c r="K357" s="29">
        <f t="shared" si="7"/>
        <v>5966815</v>
      </c>
    </row>
    <row r="358" spans="2:11" ht="19" x14ac:dyDescent="0.25">
      <c r="B358" s="23">
        <v>42938.764490740738</v>
      </c>
      <c r="C358" s="35" t="s">
        <v>12</v>
      </c>
      <c r="D358" s="25" t="s">
        <v>26</v>
      </c>
      <c r="E358" s="33" t="s">
        <v>27</v>
      </c>
      <c r="F358" s="32">
        <v>-0.2</v>
      </c>
      <c r="G358" s="27">
        <v>249750</v>
      </c>
      <c r="H358" s="27">
        <v>49950</v>
      </c>
      <c r="I358" s="37">
        <v>0</v>
      </c>
      <c r="J358" s="26">
        <v>0</v>
      </c>
      <c r="K358" s="29">
        <f t="shared" si="7"/>
        <v>6016765</v>
      </c>
    </row>
    <row r="359" spans="2:11" ht="19" x14ac:dyDescent="0.25">
      <c r="B359" s="23">
        <v>42938.768611111111</v>
      </c>
      <c r="C359" s="35" t="s">
        <v>12</v>
      </c>
      <c r="D359" s="25" t="s">
        <v>26</v>
      </c>
      <c r="E359" s="33" t="s">
        <v>27</v>
      </c>
      <c r="F359" s="32">
        <v>-0.01</v>
      </c>
      <c r="G359" s="27">
        <v>249050</v>
      </c>
      <c r="H359" s="27">
        <v>2491</v>
      </c>
      <c r="I359" s="37">
        <v>0</v>
      </c>
      <c r="J359" s="26">
        <v>0</v>
      </c>
      <c r="K359" s="29">
        <f t="shared" si="7"/>
        <v>6019256</v>
      </c>
    </row>
    <row r="360" spans="2:11" ht="19" x14ac:dyDescent="0.25">
      <c r="B360" s="23">
        <v>42938.77202546296</v>
      </c>
      <c r="C360" s="35" t="s">
        <v>12</v>
      </c>
      <c r="D360" s="25" t="s">
        <v>26</v>
      </c>
      <c r="E360" s="31" t="s">
        <v>31</v>
      </c>
      <c r="F360" s="32">
        <v>1.4624999999999999</v>
      </c>
      <c r="G360" s="27">
        <v>249000</v>
      </c>
      <c r="H360" s="27">
        <v>-364163</v>
      </c>
      <c r="I360" s="37">
        <v>0</v>
      </c>
      <c r="J360" s="26">
        <v>0</v>
      </c>
      <c r="K360" s="29">
        <f t="shared" si="7"/>
        <v>5655093</v>
      </c>
    </row>
    <row r="361" spans="2:11" ht="19" x14ac:dyDescent="0.25">
      <c r="B361" s="23">
        <v>42938.772222222222</v>
      </c>
      <c r="C361" s="35" t="s">
        <v>12</v>
      </c>
      <c r="D361" s="25" t="s">
        <v>26</v>
      </c>
      <c r="E361" s="31" t="s">
        <v>31</v>
      </c>
      <c r="F361" s="32">
        <v>3.7511000000000001</v>
      </c>
      <c r="G361" s="27">
        <v>249000</v>
      </c>
      <c r="H361" s="27">
        <v>-934024</v>
      </c>
      <c r="I361" s="37">
        <v>0</v>
      </c>
      <c r="J361" s="26">
        <v>0</v>
      </c>
      <c r="K361" s="29">
        <f t="shared" si="7"/>
        <v>4721069</v>
      </c>
    </row>
    <row r="362" spans="2:11" ht="19" x14ac:dyDescent="0.25">
      <c r="B362" s="23">
        <v>42938.801689814813</v>
      </c>
      <c r="C362" s="35" t="s">
        <v>12</v>
      </c>
      <c r="D362" s="25" t="s">
        <v>26</v>
      </c>
      <c r="E362" s="33" t="s">
        <v>162</v>
      </c>
      <c r="F362" s="32">
        <v>-1</v>
      </c>
      <c r="G362" s="27">
        <v>249900</v>
      </c>
      <c r="H362" s="27">
        <v>249900</v>
      </c>
      <c r="I362" s="37">
        <v>0</v>
      </c>
      <c r="J362" s="26">
        <v>0</v>
      </c>
      <c r="K362" s="29">
        <f t="shared" si="7"/>
        <v>4970969</v>
      </c>
    </row>
    <row r="363" spans="2:11" ht="19" x14ac:dyDescent="0.25">
      <c r="B363" s="23">
        <v>42938.801689814813</v>
      </c>
      <c r="C363" s="35" t="s">
        <v>12</v>
      </c>
      <c r="D363" s="25" t="s">
        <v>26</v>
      </c>
      <c r="E363" s="33" t="s">
        <v>144</v>
      </c>
      <c r="F363" s="32">
        <v>-4.2135999999999996</v>
      </c>
      <c r="G363" s="27">
        <v>249850</v>
      </c>
      <c r="H363" s="27">
        <v>1052768</v>
      </c>
      <c r="I363" s="28" t="s">
        <v>217</v>
      </c>
      <c r="J363" s="32">
        <v>578</v>
      </c>
      <c r="K363" s="29">
        <f t="shared" si="7"/>
        <v>6023737</v>
      </c>
    </row>
    <row r="364" spans="2:11" ht="19" x14ac:dyDescent="0.25">
      <c r="B364" s="23">
        <v>42938.818726851852</v>
      </c>
      <c r="C364" s="35" t="s">
        <v>12</v>
      </c>
      <c r="D364" s="25" t="s">
        <v>26</v>
      </c>
      <c r="E364" s="33" t="s">
        <v>27</v>
      </c>
      <c r="F364" s="32">
        <v>-0.216</v>
      </c>
      <c r="G364" s="27">
        <v>251500</v>
      </c>
      <c r="H364" s="27">
        <v>54324</v>
      </c>
      <c r="I364" s="37">
        <v>0</v>
      </c>
      <c r="J364" s="26">
        <v>0</v>
      </c>
      <c r="K364" s="29">
        <f t="shared" si="7"/>
        <v>6078061</v>
      </c>
    </row>
    <row r="365" spans="2:11" ht="19" x14ac:dyDescent="0.25">
      <c r="B365" s="23">
        <v>42938.818738425929</v>
      </c>
      <c r="C365" s="35" t="s">
        <v>12</v>
      </c>
      <c r="D365" s="25" t="s">
        <v>26</v>
      </c>
      <c r="E365" s="33" t="s">
        <v>27</v>
      </c>
      <c r="F365" s="32">
        <v>-0.216</v>
      </c>
      <c r="G365" s="27">
        <v>251500</v>
      </c>
      <c r="H365" s="27">
        <v>54324</v>
      </c>
      <c r="I365" s="37">
        <v>0</v>
      </c>
      <c r="J365" s="26">
        <v>0</v>
      </c>
      <c r="K365" s="29">
        <f t="shared" si="7"/>
        <v>6132385</v>
      </c>
    </row>
    <row r="366" spans="2:11" ht="19" x14ac:dyDescent="0.25">
      <c r="B366" s="23">
        <v>42938.818831018521</v>
      </c>
      <c r="C366" s="35" t="s">
        <v>12</v>
      </c>
      <c r="D366" s="25" t="s">
        <v>26</v>
      </c>
      <c r="E366" s="33" t="s">
        <v>27</v>
      </c>
      <c r="F366" s="32">
        <v>-8.4000000000000005E-2</v>
      </c>
      <c r="G366" s="27">
        <v>251500</v>
      </c>
      <c r="H366" s="27">
        <v>21126</v>
      </c>
      <c r="I366" s="37">
        <v>0</v>
      </c>
      <c r="J366" s="26">
        <v>0</v>
      </c>
      <c r="K366" s="29">
        <f t="shared" si="7"/>
        <v>6153511</v>
      </c>
    </row>
    <row r="367" spans="2:11" ht="19" x14ac:dyDescent="0.25">
      <c r="B367" s="23">
        <v>42938.818842592591</v>
      </c>
      <c r="C367" s="35" t="s">
        <v>12</v>
      </c>
      <c r="D367" s="25" t="s">
        <v>26</v>
      </c>
      <c r="E367" s="33" t="s">
        <v>27</v>
      </c>
      <c r="F367" s="32">
        <v>-8.4000000000000005E-2</v>
      </c>
      <c r="G367" s="27">
        <v>251500</v>
      </c>
      <c r="H367" s="27">
        <v>21126</v>
      </c>
      <c r="I367" s="37">
        <v>0</v>
      </c>
      <c r="J367" s="26">
        <v>0</v>
      </c>
      <c r="K367" s="29">
        <f t="shared" si="7"/>
        <v>6174637</v>
      </c>
    </row>
    <row r="368" spans="2:11" ht="19" x14ac:dyDescent="0.25">
      <c r="B368" s="23">
        <v>42938.818842592591</v>
      </c>
      <c r="C368" s="35" t="s">
        <v>12</v>
      </c>
      <c r="D368" s="25" t="s">
        <v>26</v>
      </c>
      <c r="E368" s="33" t="s">
        <v>27</v>
      </c>
      <c r="F368" s="32">
        <v>-8.4000000000000005E-2</v>
      </c>
      <c r="G368" s="27">
        <v>251500</v>
      </c>
      <c r="H368" s="27">
        <v>21126</v>
      </c>
      <c r="I368" s="37">
        <v>0</v>
      </c>
      <c r="J368" s="26">
        <v>0</v>
      </c>
      <c r="K368" s="29">
        <f t="shared" si="7"/>
        <v>6195763</v>
      </c>
    </row>
    <row r="369" spans="2:11" ht="19" x14ac:dyDescent="0.25">
      <c r="B369" s="23">
        <v>42938.818842592591</v>
      </c>
      <c r="C369" s="35" t="s">
        <v>12</v>
      </c>
      <c r="D369" s="25" t="s">
        <v>26</v>
      </c>
      <c r="E369" s="33" t="s">
        <v>27</v>
      </c>
      <c r="F369" s="32">
        <v>-8.4000000000000005E-2</v>
      </c>
      <c r="G369" s="27">
        <v>251500</v>
      </c>
      <c r="H369" s="27">
        <v>21126</v>
      </c>
      <c r="I369" s="37">
        <v>0</v>
      </c>
      <c r="J369" s="26">
        <v>0</v>
      </c>
      <c r="K369" s="29">
        <f t="shared" si="7"/>
        <v>6216889</v>
      </c>
    </row>
    <row r="370" spans="2:11" ht="19" x14ac:dyDescent="0.25">
      <c r="B370" s="23">
        <v>42938.819722222222</v>
      </c>
      <c r="C370" s="35" t="s">
        <v>12</v>
      </c>
      <c r="D370" s="25" t="s">
        <v>26</v>
      </c>
      <c r="E370" s="33" t="s">
        <v>27</v>
      </c>
      <c r="F370" s="32">
        <v>-0.1</v>
      </c>
      <c r="G370" s="27">
        <v>251800</v>
      </c>
      <c r="H370" s="27">
        <v>25180</v>
      </c>
      <c r="I370" s="37">
        <v>0</v>
      </c>
      <c r="J370" s="26">
        <v>0</v>
      </c>
      <c r="K370" s="29">
        <f t="shared" si="7"/>
        <v>6242069</v>
      </c>
    </row>
    <row r="371" spans="2:11" ht="19" x14ac:dyDescent="0.25">
      <c r="B371" s="23">
        <v>42938.819814814815</v>
      </c>
      <c r="C371" s="35" t="s">
        <v>12</v>
      </c>
      <c r="D371" s="25" t="s">
        <v>26</v>
      </c>
      <c r="E371" s="33" t="s">
        <v>27</v>
      </c>
      <c r="F371" s="32">
        <v>-0.1376</v>
      </c>
      <c r="G371" s="27">
        <v>251900</v>
      </c>
      <c r="H371" s="27">
        <v>34661</v>
      </c>
      <c r="I371" s="37">
        <v>0</v>
      </c>
      <c r="J371" s="26">
        <v>0</v>
      </c>
      <c r="K371" s="29">
        <f t="shared" si="7"/>
        <v>6276730</v>
      </c>
    </row>
    <row r="372" spans="2:11" ht="19" x14ac:dyDescent="0.25">
      <c r="B372" s="23">
        <v>42938.820740740739</v>
      </c>
      <c r="C372" s="35" t="s">
        <v>12</v>
      </c>
      <c r="D372" s="25" t="s">
        <v>26</v>
      </c>
      <c r="E372" s="33" t="s">
        <v>27</v>
      </c>
      <c r="F372" s="32">
        <v>-4.1000000000000002E-2</v>
      </c>
      <c r="G372" s="27">
        <v>252200</v>
      </c>
      <c r="H372" s="27">
        <v>10340</v>
      </c>
      <c r="I372" s="37">
        <v>0</v>
      </c>
      <c r="J372" s="26">
        <v>0</v>
      </c>
      <c r="K372" s="29">
        <f t="shared" si="7"/>
        <v>6287070</v>
      </c>
    </row>
    <row r="373" spans="2:11" ht="19" x14ac:dyDescent="0.25">
      <c r="B373" s="23">
        <v>42938.821030092593</v>
      </c>
      <c r="C373" s="35" t="s">
        <v>12</v>
      </c>
      <c r="D373" s="25" t="s">
        <v>26</v>
      </c>
      <c r="E373" s="33" t="s">
        <v>27</v>
      </c>
      <c r="F373" s="32">
        <v>-20.006499999999999</v>
      </c>
      <c r="G373" s="27">
        <v>252500</v>
      </c>
      <c r="H373" s="27">
        <v>5051641</v>
      </c>
      <c r="I373" s="37">
        <v>0</v>
      </c>
      <c r="J373" s="26">
        <v>0</v>
      </c>
      <c r="K373" s="29">
        <f t="shared" si="7"/>
        <v>11338711</v>
      </c>
    </row>
    <row r="374" spans="2:11" ht="19" x14ac:dyDescent="0.25">
      <c r="B374" s="23">
        <v>42938.821157407408</v>
      </c>
      <c r="C374" s="35" t="s">
        <v>12</v>
      </c>
      <c r="D374" s="25" t="s">
        <v>26</v>
      </c>
      <c r="E374" s="33" t="s">
        <v>27</v>
      </c>
      <c r="F374" s="32">
        <v>-17.0732</v>
      </c>
      <c r="G374" s="27">
        <v>252350</v>
      </c>
      <c r="H374" s="27">
        <v>4308422</v>
      </c>
      <c r="I374" s="37">
        <v>0</v>
      </c>
      <c r="J374" s="26">
        <v>0</v>
      </c>
      <c r="K374" s="29">
        <f t="shared" si="7"/>
        <v>15647133</v>
      </c>
    </row>
    <row r="375" spans="2:11" ht="19" x14ac:dyDescent="0.25">
      <c r="B375" s="23">
        <v>42938.821168981478</v>
      </c>
      <c r="C375" s="35" t="s">
        <v>12</v>
      </c>
      <c r="D375" s="25" t="s">
        <v>26</v>
      </c>
      <c r="E375" s="33" t="s">
        <v>27</v>
      </c>
      <c r="F375" s="32">
        <v>-2.6145</v>
      </c>
      <c r="G375" s="27">
        <v>252350</v>
      </c>
      <c r="H375" s="27">
        <v>659769</v>
      </c>
      <c r="I375" s="37">
        <v>0</v>
      </c>
      <c r="J375" s="26">
        <v>0</v>
      </c>
      <c r="K375" s="29">
        <f t="shared" si="7"/>
        <v>16306902</v>
      </c>
    </row>
    <row r="376" spans="2:11" ht="19" x14ac:dyDescent="0.25">
      <c r="B376" s="23">
        <v>42938.821168981478</v>
      </c>
      <c r="C376" s="35" t="s">
        <v>12</v>
      </c>
      <c r="D376" s="25" t="s">
        <v>26</v>
      </c>
      <c r="E376" s="33" t="s">
        <v>27</v>
      </c>
      <c r="F376" s="32">
        <v>-0.31879999999999997</v>
      </c>
      <c r="G376" s="27">
        <v>252350</v>
      </c>
      <c r="H376" s="27">
        <v>80449</v>
      </c>
      <c r="I376" s="37">
        <v>0</v>
      </c>
      <c r="J376" s="26">
        <v>0</v>
      </c>
      <c r="K376" s="29">
        <f t="shared" si="7"/>
        <v>16387351</v>
      </c>
    </row>
    <row r="377" spans="2:11" ht="19" x14ac:dyDescent="0.25">
      <c r="B377" s="23">
        <v>42938.821817129632</v>
      </c>
      <c r="C377" s="35" t="s">
        <v>12</v>
      </c>
      <c r="D377" s="25" t="s">
        <v>26</v>
      </c>
      <c r="E377" s="33" t="s">
        <v>27</v>
      </c>
      <c r="F377" s="32">
        <v>-7.0449999999999999</v>
      </c>
      <c r="G377" s="27">
        <v>252550</v>
      </c>
      <c r="H377" s="27">
        <v>1779215</v>
      </c>
      <c r="I377" s="37">
        <v>0</v>
      </c>
      <c r="J377" s="26">
        <v>0</v>
      </c>
      <c r="K377" s="29">
        <f t="shared" si="7"/>
        <v>18166566</v>
      </c>
    </row>
    <row r="378" spans="2:11" ht="19" x14ac:dyDescent="0.25">
      <c r="B378" s="23">
        <v>42938.821909722225</v>
      </c>
      <c r="C378" s="35" t="s">
        <v>12</v>
      </c>
      <c r="D378" s="25" t="s">
        <v>26</v>
      </c>
      <c r="E378" s="33" t="s">
        <v>27</v>
      </c>
      <c r="F378" s="32">
        <v>-7.0449999999999999</v>
      </c>
      <c r="G378" s="27">
        <v>252550</v>
      </c>
      <c r="H378" s="27">
        <v>1779215</v>
      </c>
      <c r="I378" s="37">
        <v>0</v>
      </c>
      <c r="J378" s="26">
        <v>0</v>
      </c>
      <c r="K378" s="29">
        <f t="shared" si="7"/>
        <v>19945781</v>
      </c>
    </row>
    <row r="379" spans="2:11" ht="19" x14ac:dyDescent="0.25">
      <c r="B379" s="23">
        <v>42938.822002314817</v>
      </c>
      <c r="C379" s="35" t="s">
        <v>12</v>
      </c>
      <c r="D379" s="25" t="s">
        <v>26</v>
      </c>
      <c r="E379" s="33" t="s">
        <v>27</v>
      </c>
      <c r="F379" s="32">
        <v>-7.0449999999999999</v>
      </c>
      <c r="G379" s="27">
        <v>252700</v>
      </c>
      <c r="H379" s="27">
        <v>1780272</v>
      </c>
      <c r="I379" s="37">
        <v>0</v>
      </c>
      <c r="J379" s="26">
        <v>0</v>
      </c>
      <c r="K379" s="29">
        <f t="shared" si="7"/>
        <v>21726053</v>
      </c>
    </row>
    <row r="380" spans="2:11" ht="19" x14ac:dyDescent="0.25">
      <c r="B380" s="23">
        <v>42938.822291666664</v>
      </c>
      <c r="C380" s="35" t="s">
        <v>12</v>
      </c>
      <c r="D380" s="25" t="s">
        <v>26</v>
      </c>
      <c r="E380" s="33" t="s">
        <v>27</v>
      </c>
      <c r="F380" s="32">
        <v>-7.0449999999999999</v>
      </c>
      <c r="G380" s="27">
        <v>252700</v>
      </c>
      <c r="H380" s="27">
        <v>1780272</v>
      </c>
      <c r="I380" s="37">
        <v>0</v>
      </c>
      <c r="J380" s="26">
        <v>0</v>
      </c>
      <c r="K380" s="29">
        <f t="shared" si="7"/>
        <v>23506325</v>
      </c>
    </row>
    <row r="381" spans="2:11" ht="19" x14ac:dyDescent="0.25">
      <c r="B381" s="23">
        <v>42938.82230324074</v>
      </c>
      <c r="C381" s="35" t="s">
        <v>12</v>
      </c>
      <c r="D381" s="25" t="s">
        <v>26</v>
      </c>
      <c r="E381" s="33" t="s">
        <v>27</v>
      </c>
      <c r="F381" s="32">
        <v>-5.4687000000000001</v>
      </c>
      <c r="G381" s="27">
        <v>252700</v>
      </c>
      <c r="H381" s="27">
        <v>1381940</v>
      </c>
      <c r="I381" s="37">
        <v>0</v>
      </c>
      <c r="J381" s="26">
        <v>0</v>
      </c>
      <c r="K381" s="29">
        <f t="shared" si="7"/>
        <v>24888265</v>
      </c>
    </row>
    <row r="382" spans="2:11" ht="19" x14ac:dyDescent="0.25">
      <c r="B382" s="23">
        <v>42938.822314814817</v>
      </c>
      <c r="C382" s="35" t="s">
        <v>12</v>
      </c>
      <c r="D382" s="25" t="s">
        <v>26</v>
      </c>
      <c r="E382" s="33" t="s">
        <v>27</v>
      </c>
      <c r="F382" s="32">
        <v>-9.2700000000000005E-2</v>
      </c>
      <c r="G382" s="27">
        <v>252600</v>
      </c>
      <c r="H382" s="27">
        <v>23416</v>
      </c>
      <c r="I382" s="37">
        <v>0</v>
      </c>
      <c r="J382" s="26">
        <v>0</v>
      </c>
      <c r="K382" s="29">
        <f t="shared" si="7"/>
        <v>24911681</v>
      </c>
    </row>
    <row r="383" spans="2:11" ht="19" x14ac:dyDescent="0.25">
      <c r="B383" s="23">
        <v>42938.822511574072</v>
      </c>
      <c r="C383" s="35" t="s">
        <v>12</v>
      </c>
      <c r="D383" s="25" t="s">
        <v>26</v>
      </c>
      <c r="E383" s="33" t="s">
        <v>27</v>
      </c>
      <c r="F383" s="32">
        <v>-1.4836</v>
      </c>
      <c r="G383" s="27">
        <v>252550</v>
      </c>
      <c r="H383" s="27">
        <v>374683</v>
      </c>
      <c r="I383" s="37">
        <v>0</v>
      </c>
      <c r="J383" s="26">
        <v>0</v>
      </c>
      <c r="K383" s="29">
        <f t="shared" si="7"/>
        <v>25286364</v>
      </c>
    </row>
    <row r="384" spans="2:11" ht="19" x14ac:dyDescent="0.25">
      <c r="B384" s="23">
        <v>42938.827650462961</v>
      </c>
      <c r="C384" s="35" t="s">
        <v>12</v>
      </c>
      <c r="D384" s="25" t="s">
        <v>26</v>
      </c>
      <c r="E384" s="31" t="s">
        <v>207</v>
      </c>
      <c r="F384" s="32">
        <v>6.1976000000000004</v>
      </c>
      <c r="G384" s="27">
        <v>251300</v>
      </c>
      <c r="H384" s="27">
        <v>-1557457</v>
      </c>
      <c r="I384" s="37">
        <v>0</v>
      </c>
      <c r="J384" s="26">
        <v>0</v>
      </c>
      <c r="K384" s="29">
        <f t="shared" si="7"/>
        <v>23728907</v>
      </c>
    </row>
    <row r="385" spans="2:11" ht="19" x14ac:dyDescent="0.25">
      <c r="B385" s="23">
        <v>42938.827662037038</v>
      </c>
      <c r="C385" s="35" t="s">
        <v>12</v>
      </c>
      <c r="D385" s="25" t="s">
        <v>26</v>
      </c>
      <c r="E385" s="31" t="s">
        <v>207</v>
      </c>
      <c r="F385" s="32">
        <v>5.0437000000000003</v>
      </c>
      <c r="G385" s="27">
        <v>251300</v>
      </c>
      <c r="H385" s="27">
        <v>-1267482</v>
      </c>
      <c r="I385" s="37">
        <v>0</v>
      </c>
      <c r="J385" s="26">
        <v>0</v>
      </c>
      <c r="K385" s="29">
        <f t="shared" si="7"/>
        <v>22461425</v>
      </c>
    </row>
    <row r="386" spans="2:11" ht="19" x14ac:dyDescent="0.25">
      <c r="B386" s="23">
        <v>42938.827662037038</v>
      </c>
      <c r="C386" s="35" t="s">
        <v>12</v>
      </c>
      <c r="D386" s="25" t="s">
        <v>26</v>
      </c>
      <c r="E386" s="31" t="s">
        <v>207</v>
      </c>
      <c r="F386" s="32">
        <v>0.05</v>
      </c>
      <c r="G386" s="27">
        <v>251300</v>
      </c>
      <c r="H386" s="27">
        <v>-12565</v>
      </c>
      <c r="I386" s="37">
        <v>0</v>
      </c>
      <c r="J386" s="26">
        <v>0</v>
      </c>
      <c r="K386" s="29">
        <f t="shared" si="7"/>
        <v>22448860</v>
      </c>
    </row>
    <row r="387" spans="2:11" ht="19" x14ac:dyDescent="0.25">
      <c r="B387" s="23">
        <v>42938.827662037038</v>
      </c>
      <c r="C387" s="35" t="s">
        <v>12</v>
      </c>
      <c r="D387" s="25" t="s">
        <v>26</v>
      </c>
      <c r="E387" s="31" t="s">
        <v>207</v>
      </c>
      <c r="F387" s="32">
        <v>10</v>
      </c>
      <c r="G387" s="27">
        <v>251300</v>
      </c>
      <c r="H387" s="27">
        <v>-2513000</v>
      </c>
      <c r="I387" s="37">
        <v>0</v>
      </c>
      <c r="J387" s="26">
        <v>0</v>
      </c>
      <c r="K387" s="29">
        <f t="shared" si="7"/>
        <v>19935860</v>
      </c>
    </row>
    <row r="388" spans="2:11" ht="19" x14ac:dyDescent="0.25">
      <c r="B388" s="23">
        <v>42938.827662037038</v>
      </c>
      <c r="C388" s="35" t="s">
        <v>12</v>
      </c>
      <c r="D388" s="25" t="s">
        <v>26</v>
      </c>
      <c r="E388" s="31" t="s">
        <v>207</v>
      </c>
      <c r="F388" s="32">
        <v>3</v>
      </c>
      <c r="G388" s="27">
        <v>251300</v>
      </c>
      <c r="H388" s="27">
        <v>-753900</v>
      </c>
      <c r="I388" s="37">
        <v>0</v>
      </c>
      <c r="J388" s="26">
        <v>0</v>
      </c>
      <c r="K388" s="29">
        <f t="shared" si="7"/>
        <v>19181960</v>
      </c>
    </row>
    <row r="389" spans="2:11" ht="19" x14ac:dyDescent="0.25">
      <c r="B389" s="23">
        <v>42938.827673611115</v>
      </c>
      <c r="C389" s="35" t="s">
        <v>12</v>
      </c>
      <c r="D389" s="25" t="s">
        <v>26</v>
      </c>
      <c r="E389" s="31" t="s">
        <v>207</v>
      </c>
      <c r="F389" s="32">
        <v>0.05</v>
      </c>
      <c r="G389" s="27">
        <v>251400</v>
      </c>
      <c r="H389" s="27">
        <v>-12570</v>
      </c>
      <c r="I389" s="37">
        <v>0</v>
      </c>
      <c r="J389" s="26">
        <v>0</v>
      </c>
      <c r="K389" s="29">
        <f t="shared" si="7"/>
        <v>19169390</v>
      </c>
    </row>
    <row r="390" spans="2:11" ht="19" x14ac:dyDescent="0.25">
      <c r="B390" s="23">
        <v>42938.827673611115</v>
      </c>
      <c r="C390" s="35" t="s">
        <v>12</v>
      </c>
      <c r="D390" s="25" t="s">
        <v>26</v>
      </c>
      <c r="E390" s="31" t="s">
        <v>207</v>
      </c>
      <c r="F390" s="32">
        <v>10</v>
      </c>
      <c r="G390" s="27">
        <v>251400</v>
      </c>
      <c r="H390" s="27">
        <v>-2514000</v>
      </c>
      <c r="I390" s="37">
        <v>0</v>
      </c>
      <c r="J390" s="26">
        <v>0</v>
      </c>
      <c r="K390" s="29">
        <f t="shared" si="7"/>
        <v>16655390</v>
      </c>
    </row>
    <row r="391" spans="2:11" ht="19" x14ac:dyDescent="0.25">
      <c r="B391" s="23">
        <v>42938.827673611115</v>
      </c>
      <c r="C391" s="35" t="s">
        <v>12</v>
      </c>
      <c r="D391" s="25" t="s">
        <v>26</v>
      </c>
      <c r="E391" s="31" t="s">
        <v>207</v>
      </c>
      <c r="F391" s="32">
        <v>10</v>
      </c>
      <c r="G391" s="27">
        <v>251400</v>
      </c>
      <c r="H391" s="27">
        <v>-2514000</v>
      </c>
      <c r="I391" s="37">
        <v>0</v>
      </c>
      <c r="J391" s="26">
        <v>0</v>
      </c>
      <c r="K391" s="29">
        <f t="shared" si="7"/>
        <v>14141390</v>
      </c>
    </row>
    <row r="392" spans="2:11" ht="19" x14ac:dyDescent="0.25">
      <c r="B392" s="23">
        <v>42938.827673611115</v>
      </c>
      <c r="C392" s="35" t="s">
        <v>12</v>
      </c>
      <c r="D392" s="25" t="s">
        <v>26</v>
      </c>
      <c r="E392" s="31" t="s">
        <v>207</v>
      </c>
      <c r="F392" s="32">
        <v>7.1576000000000004</v>
      </c>
      <c r="G392" s="27">
        <v>251450</v>
      </c>
      <c r="H392" s="27">
        <v>-1799779</v>
      </c>
      <c r="I392" s="37">
        <v>0</v>
      </c>
      <c r="J392" s="26">
        <v>0</v>
      </c>
      <c r="K392" s="29">
        <f t="shared" si="7"/>
        <v>12341611</v>
      </c>
    </row>
    <row r="393" spans="2:11" ht="19" x14ac:dyDescent="0.25">
      <c r="B393" s="23">
        <v>42938.827673611115</v>
      </c>
      <c r="C393" s="35" t="s">
        <v>12</v>
      </c>
      <c r="D393" s="25" t="s">
        <v>26</v>
      </c>
      <c r="E393" s="31" t="s">
        <v>207</v>
      </c>
      <c r="F393" s="32">
        <v>3.8975</v>
      </c>
      <c r="G393" s="27">
        <v>251450</v>
      </c>
      <c r="H393" s="27">
        <v>-980026</v>
      </c>
      <c r="I393" s="37">
        <v>0</v>
      </c>
      <c r="J393" s="26">
        <v>0</v>
      </c>
      <c r="K393" s="29">
        <f t="shared" si="7"/>
        <v>11361585</v>
      </c>
    </row>
    <row r="394" spans="2:11" ht="19" x14ac:dyDescent="0.25">
      <c r="B394" s="23">
        <v>42938.827673611115</v>
      </c>
      <c r="C394" s="35" t="s">
        <v>12</v>
      </c>
      <c r="D394" s="25" t="s">
        <v>26</v>
      </c>
      <c r="E394" s="31" t="s">
        <v>207</v>
      </c>
      <c r="F394" s="32">
        <v>0.05</v>
      </c>
      <c r="G394" s="27">
        <v>251450</v>
      </c>
      <c r="H394" s="27">
        <v>-12573</v>
      </c>
      <c r="I394" s="37">
        <v>0</v>
      </c>
      <c r="J394" s="26">
        <v>0</v>
      </c>
      <c r="K394" s="29">
        <f t="shared" si="7"/>
        <v>11349012</v>
      </c>
    </row>
    <row r="395" spans="2:11" ht="19" x14ac:dyDescent="0.25">
      <c r="B395" s="23">
        <v>42938.827685185184</v>
      </c>
      <c r="C395" s="35" t="s">
        <v>12</v>
      </c>
      <c r="D395" s="25" t="s">
        <v>26</v>
      </c>
      <c r="E395" s="31" t="s">
        <v>207</v>
      </c>
      <c r="F395" s="32">
        <v>6.7869000000000002</v>
      </c>
      <c r="G395" s="27">
        <v>251450</v>
      </c>
      <c r="H395" s="27">
        <v>-1706566</v>
      </c>
      <c r="I395" s="37">
        <v>0</v>
      </c>
      <c r="J395" s="26">
        <v>0</v>
      </c>
      <c r="K395" s="29">
        <f t="shared" si="7"/>
        <v>9642446</v>
      </c>
    </row>
    <row r="396" spans="2:11" ht="19" x14ac:dyDescent="0.25">
      <c r="B396" s="23">
        <v>42938.827685185184</v>
      </c>
      <c r="C396" s="35" t="s">
        <v>12</v>
      </c>
      <c r="D396" s="25" t="s">
        <v>26</v>
      </c>
      <c r="E396" s="31" t="s">
        <v>207</v>
      </c>
      <c r="F396" s="32">
        <v>2.7984</v>
      </c>
      <c r="G396" s="27">
        <v>251500</v>
      </c>
      <c r="H396" s="27">
        <v>-703798</v>
      </c>
      <c r="I396" s="37">
        <v>0</v>
      </c>
      <c r="J396" s="26">
        <v>0</v>
      </c>
      <c r="K396" s="29">
        <f t="shared" si="7"/>
        <v>8938648</v>
      </c>
    </row>
    <row r="397" spans="2:11" ht="19" x14ac:dyDescent="0.25">
      <c r="B397" s="23">
        <v>42938.827685185184</v>
      </c>
      <c r="C397" s="35" t="s">
        <v>12</v>
      </c>
      <c r="D397" s="25" t="s">
        <v>26</v>
      </c>
      <c r="E397" s="31" t="s">
        <v>207</v>
      </c>
      <c r="F397" s="32">
        <v>0.05</v>
      </c>
      <c r="G397" s="27">
        <v>251500</v>
      </c>
      <c r="H397" s="27">
        <v>-12575</v>
      </c>
      <c r="I397" s="37">
        <v>0</v>
      </c>
      <c r="J397" s="26">
        <v>0</v>
      </c>
      <c r="K397" s="29">
        <f t="shared" si="7"/>
        <v>8926073</v>
      </c>
    </row>
    <row r="398" spans="2:11" ht="19" x14ac:dyDescent="0.25">
      <c r="B398" s="23">
        <v>42938.827685185184</v>
      </c>
      <c r="C398" s="35" t="s">
        <v>12</v>
      </c>
      <c r="D398" s="25" t="s">
        <v>26</v>
      </c>
      <c r="E398" s="31" t="s">
        <v>207</v>
      </c>
      <c r="F398" s="32">
        <v>8.2232000000000003</v>
      </c>
      <c r="G398" s="27">
        <v>251500</v>
      </c>
      <c r="H398" s="27">
        <v>-2068135</v>
      </c>
      <c r="I398" s="37">
        <v>0</v>
      </c>
      <c r="J398" s="26">
        <v>0</v>
      </c>
      <c r="K398" s="29">
        <f t="shared" si="7"/>
        <v>6857938</v>
      </c>
    </row>
    <row r="399" spans="2:11" ht="19" x14ac:dyDescent="0.25">
      <c r="B399" s="23">
        <v>42938.827685185184</v>
      </c>
      <c r="C399" s="35" t="s">
        <v>12</v>
      </c>
      <c r="D399" s="25" t="s">
        <v>26</v>
      </c>
      <c r="E399" s="31" t="s">
        <v>208</v>
      </c>
      <c r="F399" s="32">
        <v>4.8897000000000004</v>
      </c>
      <c r="G399" s="27">
        <v>251500</v>
      </c>
      <c r="H399" s="27">
        <v>-1229760</v>
      </c>
      <c r="I399" s="28" t="s">
        <v>218</v>
      </c>
      <c r="J399" s="27">
        <v>20884</v>
      </c>
      <c r="K399" s="29">
        <f t="shared" si="7"/>
        <v>5628178</v>
      </c>
    </row>
    <row r="400" spans="2:11" ht="19" x14ac:dyDescent="0.25">
      <c r="B400" s="23">
        <v>42938.868206018517</v>
      </c>
      <c r="C400" s="35" t="s">
        <v>12</v>
      </c>
      <c r="D400" s="25" t="s">
        <v>26</v>
      </c>
      <c r="E400" s="33" t="s">
        <v>27</v>
      </c>
      <c r="F400" s="32">
        <v>-0.159</v>
      </c>
      <c r="G400" s="27">
        <v>249950</v>
      </c>
      <c r="H400" s="27">
        <v>39742</v>
      </c>
      <c r="I400" s="37">
        <v>0</v>
      </c>
      <c r="J400" s="26">
        <v>0</v>
      </c>
      <c r="K400" s="29">
        <f t="shared" si="7"/>
        <v>5667920</v>
      </c>
    </row>
    <row r="401" spans="2:11" ht="19" x14ac:dyDescent="0.25">
      <c r="B401" s="23">
        <v>42938.880914351852</v>
      </c>
      <c r="C401" s="35" t="s">
        <v>12</v>
      </c>
      <c r="D401" s="25" t="s">
        <v>26</v>
      </c>
      <c r="E401" s="31" t="s">
        <v>208</v>
      </c>
      <c r="F401" s="32">
        <v>0.159</v>
      </c>
      <c r="G401" s="27">
        <v>248050</v>
      </c>
      <c r="H401" s="27">
        <v>-39440</v>
      </c>
      <c r="I401" s="28" t="s">
        <v>219</v>
      </c>
      <c r="J401" s="32">
        <v>184</v>
      </c>
      <c r="K401" s="29">
        <f t="shared" si="7"/>
        <v>5628480</v>
      </c>
    </row>
    <row r="402" spans="2:11" ht="19" x14ac:dyDescent="0.25">
      <c r="B402" s="23">
        <v>42938.912847222222</v>
      </c>
      <c r="C402" s="35" t="s">
        <v>12</v>
      </c>
      <c r="D402" s="25" t="s">
        <v>26</v>
      </c>
      <c r="E402" s="33" t="s">
        <v>27</v>
      </c>
      <c r="F402" s="32">
        <v>-0.4</v>
      </c>
      <c r="G402" s="27">
        <v>250000</v>
      </c>
      <c r="H402" s="27">
        <v>100000</v>
      </c>
      <c r="I402" s="37">
        <v>0</v>
      </c>
      <c r="J402" s="26">
        <v>0</v>
      </c>
      <c r="K402" s="29">
        <f t="shared" ref="K402:K414" si="8">IF(C402="KRW",H402,0)+K401+IF(C402&lt;&gt;"KRW",H402,0)</f>
        <v>5728480</v>
      </c>
    </row>
    <row r="403" spans="2:11" ht="19" x14ac:dyDescent="0.25">
      <c r="B403" s="23">
        <v>42938.969988425924</v>
      </c>
      <c r="C403" s="35" t="s">
        <v>12</v>
      </c>
      <c r="D403" s="25" t="s">
        <v>26</v>
      </c>
      <c r="E403" s="31" t="s">
        <v>208</v>
      </c>
      <c r="F403" s="32">
        <v>0.4</v>
      </c>
      <c r="G403" s="27">
        <v>247850</v>
      </c>
      <c r="H403" s="27">
        <v>-99140</v>
      </c>
      <c r="I403" s="28" t="s">
        <v>220</v>
      </c>
      <c r="J403" s="32">
        <v>562</v>
      </c>
      <c r="K403" s="29">
        <f t="shared" si="8"/>
        <v>5629340</v>
      </c>
    </row>
    <row r="404" spans="2:11" ht="19" x14ac:dyDescent="0.25">
      <c r="B404" s="23">
        <v>42939.487800925926</v>
      </c>
      <c r="C404" s="35" t="s">
        <v>12</v>
      </c>
      <c r="D404" s="25" t="s">
        <v>26</v>
      </c>
      <c r="E404" s="33" t="s">
        <v>27</v>
      </c>
      <c r="F404" s="32">
        <v>-4.7199999999999999E-2</v>
      </c>
      <c r="G404" s="27">
        <v>253850</v>
      </c>
      <c r="H404" s="27">
        <v>11982</v>
      </c>
      <c r="I404" s="37">
        <v>0</v>
      </c>
      <c r="J404" s="26">
        <v>0</v>
      </c>
      <c r="K404" s="29">
        <f t="shared" si="8"/>
        <v>5641322</v>
      </c>
    </row>
    <row r="405" spans="2:11" ht="19" x14ac:dyDescent="0.25">
      <c r="B405" s="23">
        <v>42939.488425925927</v>
      </c>
      <c r="C405" s="35" t="s">
        <v>12</v>
      </c>
      <c r="D405" s="25" t="s">
        <v>26</v>
      </c>
      <c r="E405" s="33" t="s">
        <v>27</v>
      </c>
      <c r="F405" s="32">
        <v>-0.128</v>
      </c>
      <c r="G405" s="27">
        <v>253950</v>
      </c>
      <c r="H405" s="27">
        <v>32506</v>
      </c>
      <c r="I405" s="37">
        <v>0</v>
      </c>
      <c r="J405" s="26">
        <v>0</v>
      </c>
      <c r="K405" s="29">
        <f t="shared" si="8"/>
        <v>5673828</v>
      </c>
    </row>
    <row r="406" spans="2:11" ht="19" x14ac:dyDescent="0.25">
      <c r="B406" s="23">
        <v>42939.507488425923</v>
      </c>
      <c r="C406" s="35" t="s">
        <v>12</v>
      </c>
      <c r="D406" s="25" t="s">
        <v>26</v>
      </c>
      <c r="E406" s="31" t="s">
        <v>208</v>
      </c>
      <c r="F406" s="32">
        <v>0.17519999999999999</v>
      </c>
      <c r="G406" s="27">
        <v>253500</v>
      </c>
      <c r="H406" s="27">
        <v>-44413</v>
      </c>
      <c r="I406" s="28" t="s">
        <v>221</v>
      </c>
      <c r="J406" s="32">
        <v>-59</v>
      </c>
      <c r="K406" s="29">
        <f t="shared" si="8"/>
        <v>5629415</v>
      </c>
    </row>
    <row r="407" spans="2:11" ht="19" x14ac:dyDescent="0.25">
      <c r="B407" s="23">
        <v>42939.741122685184</v>
      </c>
      <c r="C407" s="30" t="s">
        <v>8</v>
      </c>
      <c r="D407" s="25" t="s">
        <v>28</v>
      </c>
      <c r="E407" s="31" t="s">
        <v>30</v>
      </c>
      <c r="F407" s="32">
        <v>24446.607400000001</v>
      </c>
      <c r="G407" s="32">
        <v>214</v>
      </c>
      <c r="H407" s="27">
        <v>-5231574</v>
      </c>
      <c r="I407" s="28" t="s">
        <v>222</v>
      </c>
      <c r="J407" s="26">
        <v>0</v>
      </c>
      <c r="K407" s="29">
        <f t="shared" si="8"/>
        <v>397841</v>
      </c>
    </row>
    <row r="408" spans="2:11" ht="19" x14ac:dyDescent="0.25">
      <c r="B408" s="23">
        <v>42939.754340277781</v>
      </c>
      <c r="C408" s="30" t="s">
        <v>8</v>
      </c>
      <c r="D408" s="25" t="s">
        <v>28</v>
      </c>
      <c r="E408" s="33" t="s">
        <v>29</v>
      </c>
      <c r="F408" s="32">
        <v>-603.154</v>
      </c>
      <c r="G408" s="32">
        <v>217</v>
      </c>
      <c r="H408" s="27">
        <v>130884</v>
      </c>
      <c r="I408" s="28" t="s">
        <v>223</v>
      </c>
      <c r="J408" s="26">
        <v>0</v>
      </c>
      <c r="K408" s="29">
        <f t="shared" si="8"/>
        <v>528725</v>
      </c>
    </row>
    <row r="409" spans="2:11" ht="19" x14ac:dyDescent="0.25">
      <c r="B409" s="23">
        <v>42939.754340277781</v>
      </c>
      <c r="C409" s="30" t="s">
        <v>8</v>
      </c>
      <c r="D409" s="25" t="s">
        <v>28</v>
      </c>
      <c r="E409" s="33" t="s">
        <v>29</v>
      </c>
      <c r="F409" s="32">
        <v>-300</v>
      </c>
      <c r="G409" s="32">
        <v>216</v>
      </c>
      <c r="H409" s="27">
        <v>64800</v>
      </c>
      <c r="I409" s="28" t="s">
        <v>224</v>
      </c>
      <c r="J409" s="26">
        <v>0</v>
      </c>
      <c r="K409" s="29">
        <f t="shared" si="8"/>
        <v>593525</v>
      </c>
    </row>
    <row r="410" spans="2:11" ht="19" x14ac:dyDescent="0.25">
      <c r="B410" s="23">
        <v>42939.754340277781</v>
      </c>
      <c r="C410" s="30" t="s">
        <v>8</v>
      </c>
      <c r="D410" s="25" t="s">
        <v>28</v>
      </c>
      <c r="E410" s="33" t="s">
        <v>29</v>
      </c>
      <c r="F410" s="32">
        <v>-23521.451499999999</v>
      </c>
      <c r="G410" s="32">
        <v>216</v>
      </c>
      <c r="H410" s="27">
        <v>5080634</v>
      </c>
      <c r="I410" s="28" t="s">
        <v>225</v>
      </c>
      <c r="J410" s="26">
        <v>0</v>
      </c>
      <c r="K410" s="29">
        <f t="shared" si="8"/>
        <v>5674159</v>
      </c>
    </row>
    <row r="411" spans="2:11" ht="19" x14ac:dyDescent="0.25">
      <c r="B411" s="23">
        <v>42940.080567129633</v>
      </c>
      <c r="C411" s="35" t="s">
        <v>12</v>
      </c>
      <c r="D411" s="25" t="s">
        <v>26</v>
      </c>
      <c r="E411" s="33" t="s">
        <v>27</v>
      </c>
      <c r="F411" s="32">
        <v>-34.351599999999998</v>
      </c>
      <c r="G411" s="27">
        <v>251950</v>
      </c>
      <c r="H411" s="27">
        <v>8654886</v>
      </c>
      <c r="I411" s="37">
        <v>0</v>
      </c>
      <c r="J411" s="26">
        <v>0</v>
      </c>
      <c r="K411" s="29">
        <f t="shared" si="8"/>
        <v>14329045</v>
      </c>
    </row>
    <row r="412" spans="2:11" ht="19" x14ac:dyDescent="0.25">
      <c r="B412" s="23">
        <v>42940.086782407408</v>
      </c>
      <c r="C412" s="35" t="s">
        <v>12</v>
      </c>
      <c r="D412" s="25" t="s">
        <v>26</v>
      </c>
      <c r="E412" s="33" t="s">
        <v>27</v>
      </c>
      <c r="F412" s="32">
        <v>-0.84370000000000001</v>
      </c>
      <c r="G412" s="27">
        <v>251950</v>
      </c>
      <c r="H412" s="27">
        <v>212570</v>
      </c>
      <c r="I412" s="37">
        <v>0</v>
      </c>
      <c r="J412" s="26">
        <v>0</v>
      </c>
      <c r="K412" s="29">
        <f t="shared" si="8"/>
        <v>14541615</v>
      </c>
    </row>
    <row r="413" spans="2:11" ht="19" x14ac:dyDescent="0.25">
      <c r="B413" s="23">
        <v>42940.896458333336</v>
      </c>
      <c r="C413" s="35" t="s">
        <v>12</v>
      </c>
      <c r="D413" s="25" t="s">
        <v>26</v>
      </c>
      <c r="E413" s="31" t="s">
        <v>207</v>
      </c>
      <c r="F413" s="32">
        <v>0.13869999999999999</v>
      </c>
      <c r="G413" s="27">
        <v>250550</v>
      </c>
      <c r="H413" s="27">
        <v>-34751</v>
      </c>
      <c r="I413" s="37">
        <v>0</v>
      </c>
      <c r="J413" s="26">
        <v>0</v>
      </c>
      <c r="K413" s="29">
        <f t="shared" si="8"/>
        <v>14506864</v>
      </c>
    </row>
    <row r="414" spans="2:11" ht="19" x14ac:dyDescent="0.25">
      <c r="B414" s="23">
        <v>42940.896458333336</v>
      </c>
      <c r="C414" s="35" t="s">
        <v>12</v>
      </c>
      <c r="D414" s="25" t="s">
        <v>26</v>
      </c>
      <c r="E414" s="31" t="s">
        <v>208</v>
      </c>
      <c r="F414" s="32">
        <v>35.056600000000003</v>
      </c>
      <c r="G414" s="27">
        <v>250550</v>
      </c>
      <c r="H414" s="27">
        <v>-8783431</v>
      </c>
      <c r="I414" s="28" t="s">
        <v>226</v>
      </c>
      <c r="J414" s="27">
        <v>22744</v>
      </c>
      <c r="K414" s="29">
        <f t="shared" si="8"/>
        <v>5723433</v>
      </c>
    </row>
  </sheetData>
  <autoFilter ref="B15:J414">
    <sortState ref="B22:J420">
      <sortCondition ref="B21:B420"/>
    </sortState>
  </autoFilter>
  <phoneticPr fontId="1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8"/>
  <sheetViews>
    <sheetView workbookViewId="0"/>
  </sheetViews>
  <sheetFormatPr baseColWidth="10" defaultRowHeight="18" x14ac:dyDescent="0.25"/>
  <cols>
    <col min="2" max="2" width="13.5703125" bestFit="1" customWidth="1"/>
    <col min="8" max="8" width="12.85546875" bestFit="1" customWidth="1"/>
  </cols>
  <sheetData>
    <row r="3" spans="2:11" x14ac:dyDescent="0.25">
      <c r="B3" s="40" t="s">
        <v>18</v>
      </c>
      <c r="C3" s="40" t="s">
        <v>19</v>
      </c>
      <c r="D3" s="40" t="s">
        <v>20</v>
      </c>
      <c r="E3" s="40" t="s">
        <v>21</v>
      </c>
      <c r="F3" s="40" t="s">
        <v>22</v>
      </c>
      <c r="G3" s="40" t="s">
        <v>23</v>
      </c>
      <c r="H3" s="40" t="s">
        <v>24</v>
      </c>
      <c r="I3" s="40" t="s">
        <v>3</v>
      </c>
      <c r="J3" s="40" t="s">
        <v>25</v>
      </c>
      <c r="K3" s="40" t="s">
        <v>228</v>
      </c>
    </row>
    <row r="4" spans="2:11" ht="19" x14ac:dyDescent="0.25">
      <c r="B4" s="23">
        <v>42880.881516203706</v>
      </c>
      <c r="C4" s="24" t="s">
        <v>32</v>
      </c>
      <c r="D4" s="25" t="s">
        <v>35</v>
      </c>
      <c r="E4" s="26">
        <v>0</v>
      </c>
      <c r="F4" s="26">
        <v>0</v>
      </c>
      <c r="G4" s="26">
        <v>0</v>
      </c>
      <c r="H4" s="27">
        <v>10000000</v>
      </c>
      <c r="I4" s="28"/>
      <c r="J4" s="26">
        <v>0</v>
      </c>
      <c r="K4" s="39">
        <f>H4-I4</f>
        <v>10000000</v>
      </c>
    </row>
    <row r="5" spans="2:11" ht="19" x14ac:dyDescent="0.25">
      <c r="B5" s="23">
        <v>42882.417939814812</v>
      </c>
      <c r="C5" s="24" t="s">
        <v>32</v>
      </c>
      <c r="D5" s="25" t="s">
        <v>35</v>
      </c>
      <c r="E5" s="26">
        <v>0</v>
      </c>
      <c r="F5" s="26">
        <v>0</v>
      </c>
      <c r="G5" s="26">
        <v>0</v>
      </c>
      <c r="H5" s="27">
        <v>10000000</v>
      </c>
      <c r="I5" s="28"/>
      <c r="J5" s="26">
        <v>0</v>
      </c>
      <c r="K5" s="39">
        <f>K4+H5-I5</f>
        <v>20000000</v>
      </c>
    </row>
    <row r="6" spans="2:11" ht="19" x14ac:dyDescent="0.25">
      <c r="B6" s="23">
        <v>42892.847812499997</v>
      </c>
      <c r="C6" s="24" t="s">
        <v>32</v>
      </c>
      <c r="D6" s="25" t="s">
        <v>35</v>
      </c>
      <c r="E6" s="26">
        <v>0</v>
      </c>
      <c r="F6" s="26">
        <v>0</v>
      </c>
      <c r="G6" s="26">
        <v>0</v>
      </c>
      <c r="H6" s="27">
        <v>6000000</v>
      </c>
      <c r="I6" s="28"/>
      <c r="J6" s="26">
        <v>0</v>
      </c>
      <c r="K6" s="39">
        <f t="shared" ref="K6:K18" si="0">K5+H6-I6</f>
        <v>26000000</v>
      </c>
    </row>
    <row r="7" spans="2:11" ht="19" x14ac:dyDescent="0.25">
      <c r="B7" s="23">
        <v>42895.572442129633</v>
      </c>
      <c r="C7" s="24" t="s">
        <v>32</v>
      </c>
      <c r="D7" s="25" t="s">
        <v>33</v>
      </c>
      <c r="E7" s="26">
        <v>0</v>
      </c>
      <c r="F7" s="26">
        <v>0</v>
      </c>
      <c r="G7" s="26">
        <v>0</v>
      </c>
      <c r="H7" s="27">
        <v>-14131426</v>
      </c>
      <c r="I7" s="38">
        <v>1000</v>
      </c>
      <c r="J7" s="26">
        <v>0</v>
      </c>
      <c r="K7" s="39">
        <f t="shared" si="0"/>
        <v>11867574</v>
      </c>
    </row>
    <row r="8" spans="2:11" ht="19" x14ac:dyDescent="0.25">
      <c r="B8" s="23">
        <v>42900.812696759262</v>
      </c>
      <c r="C8" s="24" t="s">
        <v>32</v>
      </c>
      <c r="D8" s="25" t="s">
        <v>33</v>
      </c>
      <c r="E8" s="26">
        <v>0</v>
      </c>
      <c r="F8" s="26">
        <v>0</v>
      </c>
      <c r="G8" s="26">
        <v>0</v>
      </c>
      <c r="H8" s="27">
        <v>-200000</v>
      </c>
      <c r="I8" s="38">
        <v>1000</v>
      </c>
      <c r="J8" s="26">
        <v>0</v>
      </c>
      <c r="K8" s="39">
        <f t="shared" si="0"/>
        <v>11666574</v>
      </c>
    </row>
    <row r="9" spans="2:11" ht="19" x14ac:dyDescent="0.25">
      <c r="B9" s="23">
        <v>42901.835370370369</v>
      </c>
      <c r="C9" s="24" t="s">
        <v>32</v>
      </c>
      <c r="D9" s="25" t="s">
        <v>33</v>
      </c>
      <c r="E9" s="26">
        <v>0</v>
      </c>
      <c r="F9" s="26">
        <v>0</v>
      </c>
      <c r="G9" s="26">
        <v>0</v>
      </c>
      <c r="H9" s="27">
        <v>-8799714</v>
      </c>
      <c r="I9" s="38">
        <v>1000</v>
      </c>
      <c r="J9" s="26">
        <v>0</v>
      </c>
      <c r="K9" s="39">
        <f t="shared" si="0"/>
        <v>2865860</v>
      </c>
    </row>
    <row r="10" spans="2:11" ht="19" x14ac:dyDescent="0.25">
      <c r="B10" s="23">
        <v>42909.816354166665</v>
      </c>
      <c r="C10" s="24" t="s">
        <v>32</v>
      </c>
      <c r="D10" s="25" t="s">
        <v>35</v>
      </c>
      <c r="E10" s="26">
        <v>0</v>
      </c>
      <c r="F10" s="26">
        <v>0</v>
      </c>
      <c r="G10" s="26">
        <v>0</v>
      </c>
      <c r="H10" s="27">
        <v>10000000</v>
      </c>
      <c r="I10" s="28"/>
      <c r="J10" s="26">
        <v>0</v>
      </c>
      <c r="K10" s="39">
        <f t="shared" si="0"/>
        <v>12865860</v>
      </c>
    </row>
    <row r="11" spans="2:11" ht="19" x14ac:dyDescent="0.25">
      <c r="B11" s="23">
        <v>42910.376134259262</v>
      </c>
      <c r="C11" s="24" t="s">
        <v>32</v>
      </c>
      <c r="D11" s="25" t="s">
        <v>35</v>
      </c>
      <c r="E11" s="26">
        <v>0</v>
      </c>
      <c r="F11" s="26">
        <v>0</v>
      </c>
      <c r="G11" s="26">
        <v>0</v>
      </c>
      <c r="H11" s="27">
        <v>10000000</v>
      </c>
      <c r="I11" s="28"/>
      <c r="J11" s="26">
        <v>0</v>
      </c>
      <c r="K11" s="39">
        <f t="shared" si="0"/>
        <v>22865860</v>
      </c>
    </row>
    <row r="12" spans="2:11" ht="19" x14ac:dyDescent="0.25">
      <c r="B12" s="23">
        <v>42911.623437499999</v>
      </c>
      <c r="C12" s="24" t="s">
        <v>32</v>
      </c>
      <c r="D12" s="25" t="s">
        <v>35</v>
      </c>
      <c r="E12" s="26">
        <v>0</v>
      </c>
      <c r="F12" s="26">
        <v>0</v>
      </c>
      <c r="G12" s="26">
        <v>0</v>
      </c>
      <c r="H12" s="27">
        <v>4000000</v>
      </c>
      <c r="I12" s="28"/>
      <c r="J12" s="26">
        <v>0</v>
      </c>
      <c r="K12" s="39">
        <f t="shared" si="0"/>
        <v>26865860</v>
      </c>
    </row>
    <row r="13" spans="2:11" ht="19" x14ac:dyDescent="0.25">
      <c r="B13" s="23">
        <v>42914.748553240737</v>
      </c>
      <c r="C13" s="24" t="s">
        <v>32</v>
      </c>
      <c r="D13" s="25" t="s">
        <v>35</v>
      </c>
      <c r="E13" s="26">
        <v>0</v>
      </c>
      <c r="F13" s="26">
        <v>0</v>
      </c>
      <c r="G13" s="26">
        <v>0</v>
      </c>
      <c r="H13" s="27">
        <v>70000</v>
      </c>
      <c r="I13" s="28"/>
      <c r="J13" s="26">
        <v>0</v>
      </c>
      <c r="K13" s="39">
        <f t="shared" si="0"/>
        <v>26935860</v>
      </c>
    </row>
    <row r="14" spans="2:11" ht="19" x14ac:dyDescent="0.25">
      <c r="B14" s="23">
        <v>42923.880624999998</v>
      </c>
      <c r="C14" s="24" t="s">
        <v>32</v>
      </c>
      <c r="D14" s="25" t="s">
        <v>33</v>
      </c>
      <c r="E14" s="26">
        <v>0</v>
      </c>
      <c r="F14" s="26">
        <v>0</v>
      </c>
      <c r="G14" s="26">
        <v>0</v>
      </c>
      <c r="H14" s="27">
        <v>-20000000</v>
      </c>
      <c r="I14" s="38">
        <v>1000</v>
      </c>
      <c r="J14" s="26">
        <v>0</v>
      </c>
      <c r="K14" s="39">
        <f t="shared" si="0"/>
        <v>6934860</v>
      </c>
    </row>
    <row r="15" spans="2:11" ht="19" x14ac:dyDescent="0.25">
      <c r="B15" s="23">
        <v>42924.419236111113</v>
      </c>
      <c r="C15" s="24" t="s">
        <v>32</v>
      </c>
      <c r="D15" s="25" t="s">
        <v>35</v>
      </c>
      <c r="E15" s="26">
        <v>0</v>
      </c>
      <c r="F15" s="26">
        <v>0</v>
      </c>
      <c r="G15" s="26">
        <v>0</v>
      </c>
      <c r="H15" s="27">
        <v>1500000</v>
      </c>
      <c r="I15" s="28"/>
      <c r="J15" s="26">
        <v>0</v>
      </c>
      <c r="K15" s="39">
        <f t="shared" si="0"/>
        <v>8434860</v>
      </c>
    </row>
    <row r="16" spans="2:11" ht="19" x14ac:dyDescent="0.25">
      <c r="B16" s="23">
        <v>42929.966956018521</v>
      </c>
      <c r="C16" s="24" t="s">
        <v>32</v>
      </c>
      <c r="D16" s="25" t="s">
        <v>35</v>
      </c>
      <c r="E16" s="26">
        <v>0</v>
      </c>
      <c r="F16" s="26">
        <v>0</v>
      </c>
      <c r="G16" s="26">
        <v>0</v>
      </c>
      <c r="H16" s="27">
        <v>9500000</v>
      </c>
      <c r="I16" s="28"/>
      <c r="J16" s="26">
        <v>0</v>
      </c>
      <c r="K16" s="39">
        <f t="shared" si="0"/>
        <v>17934860</v>
      </c>
    </row>
    <row r="17" spans="2:11" ht="19" x14ac:dyDescent="0.25">
      <c r="B17" s="23">
        <v>42933.957777777781</v>
      </c>
      <c r="C17" s="24" t="s">
        <v>32</v>
      </c>
      <c r="D17" s="25" t="s">
        <v>35</v>
      </c>
      <c r="E17" s="26">
        <v>0</v>
      </c>
      <c r="F17" s="26">
        <v>0</v>
      </c>
      <c r="G17" s="26">
        <v>0</v>
      </c>
      <c r="H17" s="27">
        <v>800000</v>
      </c>
      <c r="I17" s="28"/>
      <c r="J17" s="26">
        <v>0</v>
      </c>
      <c r="K17" s="39">
        <f t="shared" si="0"/>
        <v>18734860</v>
      </c>
    </row>
    <row r="18" spans="2:11" ht="19" x14ac:dyDescent="0.25">
      <c r="B18" s="23">
        <v>42936.360520833332</v>
      </c>
      <c r="C18" s="24" t="s">
        <v>32</v>
      </c>
      <c r="D18" s="25" t="s">
        <v>33</v>
      </c>
      <c r="E18" s="26">
        <v>0</v>
      </c>
      <c r="F18" s="26">
        <v>0</v>
      </c>
      <c r="G18" s="26">
        <v>0</v>
      </c>
      <c r="H18" s="27">
        <v>-500000</v>
      </c>
      <c r="I18" s="38">
        <v>1000</v>
      </c>
      <c r="J18" s="26">
        <v>0</v>
      </c>
      <c r="K18" s="39">
        <f t="shared" si="0"/>
        <v>18233860</v>
      </c>
    </row>
  </sheetData>
  <phoneticPr fontId="1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2"/>
  <sheetViews>
    <sheetView workbookViewId="0"/>
  </sheetViews>
  <sheetFormatPr baseColWidth="10" defaultRowHeight="18" x14ac:dyDescent="0.25"/>
  <cols>
    <col min="2" max="2" width="13.5703125" bestFit="1" customWidth="1"/>
    <col min="8" max="8" width="11.5703125" bestFit="1" customWidth="1"/>
    <col min="9" max="9" width="11.42578125" bestFit="1" customWidth="1"/>
  </cols>
  <sheetData>
    <row r="3" spans="2:12" x14ac:dyDescent="0.25">
      <c r="B3" s="40" t="s">
        <v>18</v>
      </c>
      <c r="C3" s="40" t="s">
        <v>19</v>
      </c>
      <c r="D3" s="40" t="s">
        <v>20</v>
      </c>
      <c r="E3" s="40" t="s">
        <v>21</v>
      </c>
      <c r="F3" s="40" t="s">
        <v>22</v>
      </c>
      <c r="G3" s="40" t="s">
        <v>23</v>
      </c>
      <c r="H3" s="40" t="s">
        <v>24</v>
      </c>
      <c r="I3" s="40" t="s">
        <v>3</v>
      </c>
      <c r="J3" s="40" t="s">
        <v>25</v>
      </c>
      <c r="K3" s="40" t="s">
        <v>228</v>
      </c>
      <c r="L3" s="40" t="s">
        <v>229</v>
      </c>
    </row>
    <row r="4" spans="2:12" ht="19" x14ac:dyDescent="0.25">
      <c r="B4" s="23">
        <v>42896.107268518521</v>
      </c>
      <c r="C4" s="34" t="s">
        <v>36</v>
      </c>
      <c r="D4" s="25" t="s">
        <v>28</v>
      </c>
      <c r="E4" s="31" t="s">
        <v>30</v>
      </c>
      <c r="F4" s="32">
        <v>1.4550000000000001</v>
      </c>
      <c r="G4" s="27">
        <v>3279000</v>
      </c>
      <c r="H4" s="27">
        <v>-4770945</v>
      </c>
      <c r="I4" s="28" t="s">
        <v>67</v>
      </c>
      <c r="J4" s="26">
        <v>0</v>
      </c>
      <c r="K4" s="39">
        <f>H4-IF(COUNT(FIND("KRW",I4))=1,SUBSTITUTE(I4,"KRW",""),0)</f>
        <v>-4770945</v>
      </c>
      <c r="L4" s="17">
        <f>F4-IF(COUNT(FIND("BTC",I4))=1,SUBSTITUTE(I4,"BTC",""), 0)</f>
        <v>1.4534</v>
      </c>
    </row>
    <row r="5" spans="2:12" ht="19" x14ac:dyDescent="0.25">
      <c r="B5" s="23">
        <v>42896.107268518521</v>
      </c>
      <c r="C5" s="34" t="s">
        <v>36</v>
      </c>
      <c r="D5" s="25" t="s">
        <v>28</v>
      </c>
      <c r="E5" s="31" t="s">
        <v>30</v>
      </c>
      <c r="F5" s="32">
        <v>0.49</v>
      </c>
      <c r="G5" s="27">
        <v>3280000</v>
      </c>
      <c r="H5" s="27">
        <v>-1607200</v>
      </c>
      <c r="I5" s="28" t="s">
        <v>68</v>
      </c>
      <c r="J5" s="26">
        <v>0</v>
      </c>
      <c r="K5" s="39">
        <f>K4+H5-IF(COUNT(FIND("KRW",I5))=1,SUBSTITUTE(I5,"KRW",""),0)</f>
        <v>-6378145</v>
      </c>
      <c r="L5" s="17">
        <f>L4+F5-IF(COUNT(FIND("BTC",I5))=1,SUBSTITUTE(I5,"BTC",""), 0)</f>
        <v>1.9429000000000001</v>
      </c>
    </row>
    <row r="6" spans="2:12" ht="19" x14ac:dyDescent="0.25">
      <c r="B6" s="23">
        <v>42896.107268518521</v>
      </c>
      <c r="C6" s="34" t="s">
        <v>36</v>
      </c>
      <c r="D6" s="25" t="s">
        <v>28</v>
      </c>
      <c r="E6" s="31" t="s">
        <v>30</v>
      </c>
      <c r="F6" s="32">
        <v>0.01</v>
      </c>
      <c r="G6" s="27">
        <v>3280000</v>
      </c>
      <c r="H6" s="27">
        <v>-32800</v>
      </c>
      <c r="I6" s="28" t="s">
        <v>69</v>
      </c>
      <c r="J6" s="26">
        <v>0</v>
      </c>
      <c r="K6" s="39">
        <f t="shared" ref="K6:K42" si="0">K5+H6-IF(COUNT(FIND("KRW",I6))=1,SUBSTITUTE(I6,"KRW",""),0)</f>
        <v>-6410945</v>
      </c>
      <c r="L6" s="17">
        <f t="shared" ref="L6:L42" si="1">L5+F6-IF(COUNT(FIND("BTC",I6))=1,SUBSTITUTE(I6,"BTC",""), 0)</f>
        <v>1.9529000000000001</v>
      </c>
    </row>
    <row r="7" spans="2:12" ht="19" x14ac:dyDescent="0.25">
      <c r="B7" s="23">
        <v>42896.107268518521</v>
      </c>
      <c r="C7" s="34" t="s">
        <v>36</v>
      </c>
      <c r="D7" s="25" t="s">
        <v>28</v>
      </c>
      <c r="E7" s="31" t="s">
        <v>30</v>
      </c>
      <c r="F7" s="32">
        <v>0.01</v>
      </c>
      <c r="G7" s="27">
        <v>3280000</v>
      </c>
      <c r="H7" s="27">
        <v>-32800</v>
      </c>
      <c r="I7" s="28" t="s">
        <v>69</v>
      </c>
      <c r="J7" s="26">
        <v>0</v>
      </c>
      <c r="K7" s="39">
        <f t="shared" si="0"/>
        <v>-6443745</v>
      </c>
      <c r="L7" s="17">
        <f t="shared" si="1"/>
        <v>1.9629000000000001</v>
      </c>
    </row>
    <row r="8" spans="2:12" ht="19" x14ac:dyDescent="0.25">
      <c r="B8" s="23">
        <v>42896.107268518521</v>
      </c>
      <c r="C8" s="34" t="s">
        <v>36</v>
      </c>
      <c r="D8" s="25" t="s">
        <v>28</v>
      </c>
      <c r="E8" s="31" t="s">
        <v>30</v>
      </c>
      <c r="F8" s="32">
        <v>0.01</v>
      </c>
      <c r="G8" s="27">
        <v>3280000</v>
      </c>
      <c r="H8" s="27">
        <v>-32800</v>
      </c>
      <c r="I8" s="28" t="s">
        <v>69</v>
      </c>
      <c r="J8" s="26">
        <v>0</v>
      </c>
      <c r="K8" s="39">
        <f t="shared" si="0"/>
        <v>-6476545</v>
      </c>
      <c r="L8" s="17">
        <f t="shared" si="1"/>
        <v>1.9729000000000001</v>
      </c>
    </row>
    <row r="9" spans="2:12" ht="19" x14ac:dyDescent="0.25">
      <c r="B9" s="23">
        <v>42896.107268518521</v>
      </c>
      <c r="C9" s="34" t="s">
        <v>36</v>
      </c>
      <c r="D9" s="25" t="s">
        <v>28</v>
      </c>
      <c r="E9" s="31" t="s">
        <v>30</v>
      </c>
      <c r="F9" s="32">
        <v>0.01</v>
      </c>
      <c r="G9" s="27">
        <v>3280000</v>
      </c>
      <c r="H9" s="27">
        <v>-32800</v>
      </c>
      <c r="I9" s="28" t="s">
        <v>69</v>
      </c>
      <c r="J9" s="26">
        <v>0</v>
      </c>
      <c r="K9" s="39">
        <f t="shared" si="0"/>
        <v>-6509345</v>
      </c>
      <c r="L9" s="17">
        <f t="shared" si="1"/>
        <v>1.9829000000000001</v>
      </c>
    </row>
    <row r="10" spans="2:12" ht="19" x14ac:dyDescent="0.25">
      <c r="B10" s="23">
        <v>42896.107268518521</v>
      </c>
      <c r="C10" s="34" t="s">
        <v>36</v>
      </c>
      <c r="D10" s="25" t="s">
        <v>28</v>
      </c>
      <c r="E10" s="31" t="s">
        <v>30</v>
      </c>
      <c r="F10" s="32">
        <v>0.01</v>
      </c>
      <c r="G10" s="27">
        <v>3280000</v>
      </c>
      <c r="H10" s="27">
        <v>-32800</v>
      </c>
      <c r="I10" s="28" t="s">
        <v>69</v>
      </c>
      <c r="J10" s="26">
        <v>0</v>
      </c>
      <c r="K10" s="39">
        <f t="shared" si="0"/>
        <v>-6542145</v>
      </c>
      <c r="L10" s="17">
        <f t="shared" si="1"/>
        <v>1.9929000000000001</v>
      </c>
    </row>
    <row r="11" spans="2:12" ht="19" x14ac:dyDescent="0.25">
      <c r="B11" s="23">
        <v>42896.107268518521</v>
      </c>
      <c r="C11" s="34" t="s">
        <v>36</v>
      </c>
      <c r="D11" s="25" t="s">
        <v>28</v>
      </c>
      <c r="E11" s="31" t="s">
        <v>30</v>
      </c>
      <c r="F11" s="32">
        <v>5.0000000000000001E-3</v>
      </c>
      <c r="G11" s="27">
        <v>3280000</v>
      </c>
      <c r="H11" s="27">
        <v>-16400</v>
      </c>
      <c r="I11" s="28" t="s">
        <v>69</v>
      </c>
      <c r="J11" s="26">
        <v>0</v>
      </c>
      <c r="K11" s="39">
        <f t="shared" si="0"/>
        <v>-6558545</v>
      </c>
      <c r="L11" s="17">
        <f t="shared" si="1"/>
        <v>1.9979</v>
      </c>
    </row>
    <row r="12" spans="2:12" ht="19" x14ac:dyDescent="0.25">
      <c r="B12" s="23">
        <v>42896.109409722223</v>
      </c>
      <c r="C12" s="34" t="s">
        <v>36</v>
      </c>
      <c r="D12" s="25" t="s">
        <v>28</v>
      </c>
      <c r="E12" s="31" t="s">
        <v>30</v>
      </c>
      <c r="F12" s="32">
        <v>3.8899999999999997E-2</v>
      </c>
      <c r="G12" s="27">
        <v>3280000</v>
      </c>
      <c r="H12" s="27">
        <v>-127592</v>
      </c>
      <c r="I12" s="28" t="s">
        <v>69</v>
      </c>
      <c r="J12" s="26">
        <v>0</v>
      </c>
      <c r="K12" s="39">
        <f t="shared" si="0"/>
        <v>-6686137</v>
      </c>
      <c r="L12" s="17">
        <f t="shared" si="1"/>
        <v>2.0367999999999999</v>
      </c>
    </row>
    <row r="13" spans="2:12" ht="19" x14ac:dyDescent="0.25">
      <c r="B13" s="23">
        <v>42898.307638888888</v>
      </c>
      <c r="C13" s="34" t="s">
        <v>36</v>
      </c>
      <c r="D13" s="25" t="s">
        <v>28</v>
      </c>
      <c r="E13" s="33" t="s">
        <v>29</v>
      </c>
      <c r="F13" s="32">
        <v>-2.0366</v>
      </c>
      <c r="G13" s="27">
        <v>3305500</v>
      </c>
      <c r="H13" s="27">
        <v>6731981</v>
      </c>
      <c r="I13" s="28" t="s">
        <v>71</v>
      </c>
      <c r="J13" s="26">
        <v>0</v>
      </c>
      <c r="K13" s="39">
        <f t="shared" si="0"/>
        <v>38438</v>
      </c>
      <c r="L13" s="17">
        <f t="shared" si="1"/>
        <v>1.9999999999997797E-4</v>
      </c>
    </row>
    <row r="14" spans="2:12" ht="19" x14ac:dyDescent="0.25">
      <c r="B14" s="23">
        <v>42899.900914351849</v>
      </c>
      <c r="C14" s="34" t="s">
        <v>36</v>
      </c>
      <c r="D14" s="25" t="s">
        <v>28</v>
      </c>
      <c r="E14" s="31" t="s">
        <v>30</v>
      </c>
      <c r="F14" s="32">
        <v>1.7836000000000001</v>
      </c>
      <c r="G14" s="27">
        <v>3186500</v>
      </c>
      <c r="H14" s="27">
        <v>-5683441</v>
      </c>
      <c r="I14" s="28" t="s">
        <v>86</v>
      </c>
      <c r="J14" s="26">
        <v>0</v>
      </c>
      <c r="K14" s="39">
        <f t="shared" si="0"/>
        <v>-5645003</v>
      </c>
      <c r="L14" s="17">
        <f t="shared" si="1"/>
        <v>1.7819</v>
      </c>
    </row>
    <row r="15" spans="2:12" ht="19" x14ac:dyDescent="0.25">
      <c r="B15" s="23">
        <v>42900.488194444442</v>
      </c>
      <c r="C15" s="34" t="s">
        <v>36</v>
      </c>
      <c r="D15" s="25" t="s">
        <v>28</v>
      </c>
      <c r="E15" s="33" t="s">
        <v>29</v>
      </c>
      <c r="F15" s="32">
        <v>-1.7817000000000001</v>
      </c>
      <c r="G15" s="27">
        <v>3212500</v>
      </c>
      <c r="H15" s="27">
        <v>5723711</v>
      </c>
      <c r="I15" s="28" t="s">
        <v>88</v>
      </c>
      <c r="J15" s="26">
        <v>0</v>
      </c>
      <c r="K15" s="39">
        <f t="shared" si="0"/>
        <v>72411</v>
      </c>
      <c r="L15" s="17">
        <f t="shared" si="1"/>
        <v>1.9999999999997797E-4</v>
      </c>
    </row>
    <row r="16" spans="2:12" ht="19" x14ac:dyDescent="0.25">
      <c r="B16" s="23">
        <v>42901.820879629631</v>
      </c>
      <c r="C16" s="34" t="s">
        <v>36</v>
      </c>
      <c r="D16" s="25" t="s">
        <v>28</v>
      </c>
      <c r="E16" s="31" t="s">
        <v>30</v>
      </c>
      <c r="F16" s="32">
        <v>0.42159999999999997</v>
      </c>
      <c r="G16" s="27">
        <v>2920000</v>
      </c>
      <c r="H16" s="27">
        <v>-1231072</v>
      </c>
      <c r="I16" s="28" t="s">
        <v>98</v>
      </c>
      <c r="J16" s="26">
        <v>0</v>
      </c>
      <c r="K16" s="39">
        <f t="shared" si="0"/>
        <v>-1158661</v>
      </c>
      <c r="L16" s="17">
        <f t="shared" si="1"/>
        <v>0.42139999999999994</v>
      </c>
    </row>
    <row r="17" spans="2:12" ht="19" x14ac:dyDescent="0.25">
      <c r="B17" s="23">
        <v>42901.820879629631</v>
      </c>
      <c r="C17" s="34" t="s">
        <v>36</v>
      </c>
      <c r="D17" s="25" t="s">
        <v>28</v>
      </c>
      <c r="E17" s="31" t="s">
        <v>30</v>
      </c>
      <c r="F17" s="32">
        <v>2.5983999999999998</v>
      </c>
      <c r="G17" s="27">
        <v>2920500</v>
      </c>
      <c r="H17" s="27">
        <v>-7588627</v>
      </c>
      <c r="I17" s="28" t="s">
        <v>99</v>
      </c>
      <c r="J17" s="26">
        <v>0</v>
      </c>
      <c r="K17" s="39">
        <f t="shared" si="0"/>
        <v>-8747288</v>
      </c>
      <c r="L17" s="17">
        <f t="shared" si="1"/>
        <v>3.0169999999999995</v>
      </c>
    </row>
    <row r="18" spans="2:12" ht="19" x14ac:dyDescent="0.25">
      <c r="B18" s="23">
        <v>42901.834398148145</v>
      </c>
      <c r="C18" s="34" t="s">
        <v>36</v>
      </c>
      <c r="D18" s="25" t="s">
        <v>28</v>
      </c>
      <c r="E18" s="33" t="s">
        <v>29</v>
      </c>
      <c r="F18" s="32">
        <v>-0.67</v>
      </c>
      <c r="G18" s="27">
        <v>2915500</v>
      </c>
      <c r="H18" s="27">
        <v>1953385</v>
      </c>
      <c r="I18" s="28" t="s">
        <v>100</v>
      </c>
      <c r="J18" s="26">
        <v>0</v>
      </c>
      <c r="K18" s="39">
        <f t="shared" si="0"/>
        <v>-6796052</v>
      </c>
      <c r="L18" s="17">
        <f t="shared" si="1"/>
        <v>2.3469999999999995</v>
      </c>
    </row>
    <row r="19" spans="2:12" ht="19" x14ac:dyDescent="0.25">
      <c r="B19" s="23">
        <v>42901.834409722222</v>
      </c>
      <c r="C19" s="34" t="s">
        <v>36</v>
      </c>
      <c r="D19" s="25" t="s">
        <v>28</v>
      </c>
      <c r="E19" s="33" t="s">
        <v>29</v>
      </c>
      <c r="F19" s="32">
        <v>-0.50780000000000003</v>
      </c>
      <c r="G19" s="27">
        <v>2915000</v>
      </c>
      <c r="H19" s="27">
        <v>1480237</v>
      </c>
      <c r="I19" s="28" t="s">
        <v>101</v>
      </c>
      <c r="J19" s="26">
        <v>0</v>
      </c>
      <c r="K19" s="39">
        <f t="shared" si="0"/>
        <v>-5317444</v>
      </c>
      <c r="L19" s="17">
        <f t="shared" si="1"/>
        <v>1.8391999999999995</v>
      </c>
    </row>
    <row r="20" spans="2:12" ht="19" x14ac:dyDescent="0.25">
      <c r="B20" s="23">
        <v>42901.834409722222</v>
      </c>
      <c r="C20" s="34" t="s">
        <v>36</v>
      </c>
      <c r="D20" s="25" t="s">
        <v>28</v>
      </c>
      <c r="E20" s="33" t="s">
        <v>29</v>
      </c>
      <c r="F20" s="32">
        <v>-0.01</v>
      </c>
      <c r="G20" s="27">
        <v>2913500</v>
      </c>
      <c r="H20" s="27">
        <v>29135</v>
      </c>
      <c r="I20" s="28" t="s">
        <v>102</v>
      </c>
      <c r="J20" s="26">
        <v>0</v>
      </c>
      <c r="K20" s="39">
        <f t="shared" si="0"/>
        <v>-5288342</v>
      </c>
      <c r="L20" s="17">
        <f t="shared" si="1"/>
        <v>1.8291999999999995</v>
      </c>
    </row>
    <row r="21" spans="2:12" ht="19" x14ac:dyDescent="0.25">
      <c r="B21" s="23">
        <v>42901.834409722222</v>
      </c>
      <c r="C21" s="34" t="s">
        <v>36</v>
      </c>
      <c r="D21" s="25" t="s">
        <v>28</v>
      </c>
      <c r="E21" s="33" t="s">
        <v>29</v>
      </c>
      <c r="F21" s="32">
        <v>-1.8288</v>
      </c>
      <c r="G21" s="27">
        <v>2913000</v>
      </c>
      <c r="H21" s="27">
        <v>5327294</v>
      </c>
      <c r="I21" s="28" t="s">
        <v>103</v>
      </c>
      <c r="J21" s="26">
        <v>0</v>
      </c>
      <c r="K21" s="39">
        <f t="shared" si="0"/>
        <v>33091</v>
      </c>
      <c r="L21" s="17">
        <f t="shared" si="1"/>
        <v>3.9999999999951186E-4</v>
      </c>
    </row>
    <row r="22" spans="2:12" ht="19" x14ac:dyDescent="0.25">
      <c r="B22" s="23">
        <v>42905.408159722225</v>
      </c>
      <c r="C22" s="34" t="s">
        <v>36</v>
      </c>
      <c r="D22" s="25" t="s">
        <v>35</v>
      </c>
      <c r="E22" s="26">
        <v>0</v>
      </c>
      <c r="F22" s="32">
        <v>4.99E-2</v>
      </c>
      <c r="G22" s="32">
        <v>0</v>
      </c>
      <c r="H22" s="26">
        <v>0</v>
      </c>
      <c r="I22" s="26">
        <v>0</v>
      </c>
      <c r="J22" s="26">
        <v>0</v>
      </c>
      <c r="K22" s="39">
        <f t="shared" si="0"/>
        <v>33091</v>
      </c>
      <c r="L22" s="17">
        <f t="shared" si="1"/>
        <v>5.0299999999999512E-2</v>
      </c>
    </row>
    <row r="23" spans="2:12" ht="19" x14ac:dyDescent="0.25">
      <c r="B23" s="23">
        <v>42905.410949074074</v>
      </c>
      <c r="C23" s="34" t="s">
        <v>36</v>
      </c>
      <c r="D23" s="25" t="s">
        <v>35</v>
      </c>
      <c r="E23" s="26">
        <v>0</v>
      </c>
      <c r="F23" s="32">
        <v>0.69989999999999997</v>
      </c>
      <c r="G23" s="32">
        <v>0</v>
      </c>
      <c r="H23" s="26">
        <v>0</v>
      </c>
      <c r="I23" s="26">
        <v>0</v>
      </c>
      <c r="J23" s="26">
        <v>0</v>
      </c>
      <c r="K23" s="39">
        <f t="shared" si="0"/>
        <v>33091</v>
      </c>
      <c r="L23" s="17">
        <f t="shared" si="1"/>
        <v>0.75019999999999953</v>
      </c>
    </row>
    <row r="24" spans="2:12" ht="19" x14ac:dyDescent="0.25">
      <c r="B24" s="23">
        <v>42905.486273148148</v>
      </c>
      <c r="C24" s="34" t="s">
        <v>36</v>
      </c>
      <c r="D24" s="25" t="s">
        <v>28</v>
      </c>
      <c r="E24" s="33" t="s">
        <v>29</v>
      </c>
      <c r="F24" s="32">
        <v>-0.74980000000000002</v>
      </c>
      <c r="G24" s="27">
        <v>3193000</v>
      </c>
      <c r="H24" s="27">
        <v>2394111</v>
      </c>
      <c r="I24" s="28" t="s">
        <v>104</v>
      </c>
      <c r="J24" s="26">
        <v>0</v>
      </c>
      <c r="K24" s="39">
        <f t="shared" si="0"/>
        <v>2425047</v>
      </c>
      <c r="L24" s="17">
        <f t="shared" si="1"/>
        <v>3.9999999999951186E-4</v>
      </c>
    </row>
    <row r="25" spans="2:12" ht="19" x14ac:dyDescent="0.25">
      <c r="B25" s="23">
        <v>42906.514803240738</v>
      </c>
      <c r="C25" s="34" t="s">
        <v>36</v>
      </c>
      <c r="D25" s="25" t="s">
        <v>35</v>
      </c>
      <c r="E25" s="26">
        <v>0</v>
      </c>
      <c r="F25" s="32">
        <v>0.74990000000000001</v>
      </c>
      <c r="G25" s="32">
        <v>0</v>
      </c>
      <c r="H25" s="26">
        <v>0</v>
      </c>
      <c r="I25" s="26">
        <v>0</v>
      </c>
      <c r="J25" s="26">
        <v>0</v>
      </c>
      <c r="K25" s="39">
        <f t="shared" si="0"/>
        <v>2425047</v>
      </c>
      <c r="L25" s="17">
        <f t="shared" si="1"/>
        <v>0.75029999999999952</v>
      </c>
    </row>
    <row r="26" spans="2:12" ht="19" x14ac:dyDescent="0.25">
      <c r="B26" s="23">
        <v>42906.529988425929</v>
      </c>
      <c r="C26" s="34" t="s">
        <v>36</v>
      </c>
      <c r="D26" s="25" t="s">
        <v>28</v>
      </c>
      <c r="E26" s="33" t="s">
        <v>29</v>
      </c>
      <c r="F26" s="32">
        <v>-0.74990000000000001</v>
      </c>
      <c r="G26" s="27">
        <v>3273500</v>
      </c>
      <c r="H26" s="27">
        <v>2454798</v>
      </c>
      <c r="I26" s="28" t="s">
        <v>105</v>
      </c>
      <c r="J26" s="26">
        <v>0</v>
      </c>
      <c r="K26" s="39">
        <f t="shared" si="0"/>
        <v>4877635</v>
      </c>
      <c r="L26" s="17">
        <f t="shared" si="1"/>
        <v>3.9999999999951186E-4</v>
      </c>
    </row>
    <row r="27" spans="2:12" ht="19" x14ac:dyDescent="0.25">
      <c r="B27" s="23">
        <v>42907.907951388886</v>
      </c>
      <c r="C27" s="34" t="s">
        <v>36</v>
      </c>
      <c r="D27" s="25" t="s">
        <v>35</v>
      </c>
      <c r="E27" s="26">
        <v>0</v>
      </c>
      <c r="F27" s="32">
        <v>0.44529999999999997</v>
      </c>
      <c r="G27" s="32">
        <v>0</v>
      </c>
      <c r="H27" s="26">
        <v>0</v>
      </c>
      <c r="I27" s="26">
        <v>0</v>
      </c>
      <c r="J27" s="26">
        <v>0</v>
      </c>
      <c r="K27" s="39">
        <f t="shared" si="0"/>
        <v>4877635</v>
      </c>
      <c r="L27" s="17">
        <f t="shared" si="1"/>
        <v>0.44569999999999949</v>
      </c>
    </row>
    <row r="28" spans="2:12" ht="19" x14ac:dyDescent="0.25">
      <c r="B28" s="23">
        <v>42907.919085648151</v>
      </c>
      <c r="C28" s="34" t="s">
        <v>36</v>
      </c>
      <c r="D28" s="25" t="s">
        <v>28</v>
      </c>
      <c r="E28" s="33" t="s">
        <v>29</v>
      </c>
      <c r="F28" s="32">
        <v>-0.1497</v>
      </c>
      <c r="G28" s="27">
        <v>3440000</v>
      </c>
      <c r="H28" s="27">
        <v>514968</v>
      </c>
      <c r="I28" s="28" t="s">
        <v>108</v>
      </c>
      <c r="J28" s="26">
        <v>0</v>
      </c>
      <c r="K28" s="39">
        <f t="shared" si="0"/>
        <v>5392036</v>
      </c>
      <c r="L28" s="17">
        <f t="shared" si="1"/>
        <v>0.29599999999999949</v>
      </c>
    </row>
    <row r="29" spans="2:12" ht="19" x14ac:dyDescent="0.25">
      <c r="B29" s="23">
        <v>42907.923506944448</v>
      </c>
      <c r="C29" s="34" t="s">
        <v>36</v>
      </c>
      <c r="D29" s="25" t="s">
        <v>28</v>
      </c>
      <c r="E29" s="33" t="s">
        <v>29</v>
      </c>
      <c r="F29" s="32">
        <v>-0.1459</v>
      </c>
      <c r="G29" s="27">
        <v>3440000</v>
      </c>
      <c r="H29" s="27">
        <v>501896</v>
      </c>
      <c r="I29" s="28" t="s">
        <v>109</v>
      </c>
      <c r="J29" s="26">
        <v>0</v>
      </c>
      <c r="K29" s="39">
        <f t="shared" si="0"/>
        <v>5893480</v>
      </c>
      <c r="L29" s="17">
        <f t="shared" si="1"/>
        <v>0.15009999999999948</v>
      </c>
    </row>
    <row r="30" spans="2:12" ht="19" x14ac:dyDescent="0.25">
      <c r="B30" s="23">
        <v>42907.923611111109</v>
      </c>
      <c r="C30" s="34" t="s">
        <v>36</v>
      </c>
      <c r="D30" s="25" t="s">
        <v>28</v>
      </c>
      <c r="E30" s="33" t="s">
        <v>29</v>
      </c>
      <c r="F30" s="32">
        <v>-0.14979999999999999</v>
      </c>
      <c r="G30" s="27">
        <v>3440000</v>
      </c>
      <c r="H30" s="27">
        <v>515312</v>
      </c>
      <c r="I30" s="28" t="s">
        <v>110</v>
      </c>
      <c r="J30" s="26">
        <v>0</v>
      </c>
      <c r="K30" s="39">
        <f t="shared" si="0"/>
        <v>6408328</v>
      </c>
      <c r="L30" s="17">
        <f t="shared" si="1"/>
        <v>2.9999999999949511E-4</v>
      </c>
    </row>
    <row r="31" spans="2:12" ht="19" x14ac:dyDescent="0.25">
      <c r="B31" s="23">
        <v>42909.606423611112</v>
      </c>
      <c r="C31" s="34" t="s">
        <v>36</v>
      </c>
      <c r="D31" s="25" t="s">
        <v>28</v>
      </c>
      <c r="E31" s="31" t="s">
        <v>30</v>
      </c>
      <c r="F31" s="32">
        <v>0.4456</v>
      </c>
      <c r="G31" s="27">
        <v>3429500</v>
      </c>
      <c r="H31" s="27">
        <v>-1528185</v>
      </c>
      <c r="I31" s="28" t="s">
        <v>98</v>
      </c>
      <c r="J31" s="26">
        <v>0</v>
      </c>
      <c r="K31" s="39">
        <f t="shared" si="0"/>
        <v>4880143</v>
      </c>
      <c r="L31" s="17">
        <f t="shared" si="1"/>
        <v>0.44549999999999951</v>
      </c>
    </row>
    <row r="32" spans="2:12" ht="19" x14ac:dyDescent="0.25">
      <c r="B32" s="23">
        <v>42909.608287037037</v>
      </c>
      <c r="C32" s="34" t="s">
        <v>36</v>
      </c>
      <c r="D32" s="25" t="s">
        <v>33</v>
      </c>
      <c r="E32" s="26">
        <v>0</v>
      </c>
      <c r="F32" s="32">
        <v>-0.02</v>
      </c>
      <c r="G32" s="32">
        <v>0</v>
      </c>
      <c r="H32" s="26">
        <v>0</v>
      </c>
      <c r="I32" s="28" t="s">
        <v>230</v>
      </c>
      <c r="J32" s="26">
        <v>0</v>
      </c>
      <c r="K32" s="39">
        <f t="shared" si="0"/>
        <v>4880143</v>
      </c>
      <c r="L32" s="17">
        <f>L31+F32-IF(COUNT(FIND("BTC",I32))=1,SUBSTITUTE(I32,"BTC",""), 0)</f>
        <v>0.42499999999999949</v>
      </c>
    </row>
    <row r="33" spans="2:12" ht="19" x14ac:dyDescent="0.25">
      <c r="B33" s="23">
        <v>42909.819803240738</v>
      </c>
      <c r="C33" s="34" t="s">
        <v>36</v>
      </c>
      <c r="D33" s="25" t="s">
        <v>28</v>
      </c>
      <c r="E33" s="33" t="s">
        <v>29</v>
      </c>
      <c r="F33" s="32">
        <v>-0.3574</v>
      </c>
      <c r="G33" s="27">
        <v>3434000</v>
      </c>
      <c r="H33" s="27">
        <v>1227312</v>
      </c>
      <c r="I33" s="28" t="s">
        <v>112</v>
      </c>
      <c r="J33" s="26">
        <v>0</v>
      </c>
      <c r="K33" s="39">
        <f t="shared" si="0"/>
        <v>6106104</v>
      </c>
      <c r="L33" s="17">
        <f t="shared" si="1"/>
        <v>6.7599999999999494E-2</v>
      </c>
    </row>
    <row r="34" spans="2:12" ht="19" x14ac:dyDescent="0.25">
      <c r="B34" s="23">
        <v>42909.820081018515</v>
      </c>
      <c r="C34" s="34" t="s">
        <v>36</v>
      </c>
      <c r="D34" s="25" t="s">
        <v>28</v>
      </c>
      <c r="E34" s="33" t="s">
        <v>29</v>
      </c>
      <c r="F34" s="32">
        <v>-6.7299999999999999E-2</v>
      </c>
      <c r="G34" s="27">
        <v>3434000</v>
      </c>
      <c r="H34" s="27">
        <v>231108</v>
      </c>
      <c r="I34" s="28" t="s">
        <v>113</v>
      </c>
      <c r="J34" s="26">
        <v>0</v>
      </c>
      <c r="K34" s="39">
        <f t="shared" si="0"/>
        <v>6337004</v>
      </c>
      <c r="L34" s="17">
        <f t="shared" si="1"/>
        <v>2.9999999999949511E-4</v>
      </c>
    </row>
    <row r="35" spans="2:12" ht="19" x14ac:dyDescent="0.25">
      <c r="B35" s="23">
        <v>42911.624502314815</v>
      </c>
      <c r="C35" s="34" t="s">
        <v>36</v>
      </c>
      <c r="D35" s="25" t="s">
        <v>28</v>
      </c>
      <c r="E35" s="31" t="s">
        <v>30</v>
      </c>
      <c r="F35" s="32">
        <v>2.1000000000000001E-2</v>
      </c>
      <c r="G35" s="27">
        <v>3352500</v>
      </c>
      <c r="H35" s="27">
        <v>-70403</v>
      </c>
      <c r="I35" s="28" t="s">
        <v>69</v>
      </c>
      <c r="J35" s="26">
        <v>0</v>
      </c>
      <c r="K35" s="39">
        <f t="shared" si="0"/>
        <v>6266601</v>
      </c>
      <c r="L35" s="17">
        <f t="shared" si="1"/>
        <v>2.1299999999999496E-2</v>
      </c>
    </row>
    <row r="36" spans="2:12" ht="19" x14ac:dyDescent="0.25">
      <c r="B36" s="23">
        <v>42911.626134259262</v>
      </c>
      <c r="C36" s="34" t="s">
        <v>36</v>
      </c>
      <c r="D36" s="25" t="s">
        <v>33</v>
      </c>
      <c r="E36" s="26">
        <v>0</v>
      </c>
      <c r="F36" s="32">
        <v>-2.06E-2</v>
      </c>
      <c r="G36" s="32">
        <v>0</v>
      </c>
      <c r="H36" s="26">
        <v>0</v>
      </c>
      <c r="I36" s="28" t="s">
        <v>231</v>
      </c>
      <c r="J36" s="26">
        <v>0</v>
      </c>
      <c r="K36" s="39">
        <f t="shared" si="0"/>
        <v>6266601</v>
      </c>
      <c r="L36" s="17">
        <f t="shared" si="1"/>
        <v>1.9999999999949615E-4</v>
      </c>
    </row>
    <row r="37" spans="2:12" ht="19" x14ac:dyDescent="0.25">
      <c r="B37" s="23">
        <v>42914.772743055553</v>
      </c>
      <c r="C37" s="34" t="s">
        <v>36</v>
      </c>
      <c r="D37" s="25" t="s">
        <v>28</v>
      </c>
      <c r="E37" s="31" t="s">
        <v>30</v>
      </c>
      <c r="F37" s="32">
        <v>2.2800000000000001E-2</v>
      </c>
      <c r="G37" s="27">
        <v>3067500</v>
      </c>
      <c r="H37" s="27">
        <v>-69939</v>
      </c>
      <c r="I37" s="28" t="s">
        <v>69</v>
      </c>
      <c r="J37" s="26">
        <v>0</v>
      </c>
      <c r="K37" s="39">
        <f t="shared" si="0"/>
        <v>6196662</v>
      </c>
      <c r="L37" s="17">
        <f t="shared" si="1"/>
        <v>2.2999999999999497E-2</v>
      </c>
    </row>
    <row r="38" spans="2:12" ht="19" x14ac:dyDescent="0.25">
      <c r="B38" s="23">
        <v>42914.776539351849</v>
      </c>
      <c r="C38" s="34" t="s">
        <v>36</v>
      </c>
      <c r="D38" s="25" t="s">
        <v>33</v>
      </c>
      <c r="E38" s="26">
        <v>0</v>
      </c>
      <c r="F38" s="32">
        <v>-2.23E-2</v>
      </c>
      <c r="G38" s="32">
        <v>0</v>
      </c>
      <c r="H38" s="26">
        <v>0</v>
      </c>
      <c r="I38" s="28" t="s">
        <v>232</v>
      </c>
      <c r="J38" s="26">
        <v>0</v>
      </c>
      <c r="K38" s="39">
        <f t="shared" si="0"/>
        <v>6196662</v>
      </c>
      <c r="L38" s="17">
        <f t="shared" si="1"/>
        <v>1.9999999999949615E-4</v>
      </c>
    </row>
    <row r="39" spans="2:12" ht="19" x14ac:dyDescent="0.25">
      <c r="B39" s="23">
        <v>42923.944768518515</v>
      </c>
      <c r="C39" s="34" t="s">
        <v>36</v>
      </c>
      <c r="D39" s="25" t="s">
        <v>28</v>
      </c>
      <c r="E39" s="31" t="s">
        <v>30</v>
      </c>
      <c r="F39" s="32">
        <v>0.1129</v>
      </c>
      <c r="G39" s="27">
        <v>3046000</v>
      </c>
      <c r="H39" s="27">
        <v>-343893</v>
      </c>
      <c r="I39" s="28" t="s">
        <v>153</v>
      </c>
      <c r="J39" s="26">
        <v>0</v>
      </c>
      <c r="K39" s="39">
        <f t="shared" si="0"/>
        <v>5852769</v>
      </c>
      <c r="L39" s="17">
        <f t="shared" si="1"/>
        <v>0.11299999999999949</v>
      </c>
    </row>
    <row r="40" spans="2:12" ht="19" x14ac:dyDescent="0.25">
      <c r="B40" s="23">
        <v>42923.9452662037</v>
      </c>
      <c r="C40" s="34" t="s">
        <v>36</v>
      </c>
      <c r="D40" s="25" t="s">
        <v>33</v>
      </c>
      <c r="E40" s="26">
        <v>0</v>
      </c>
      <c r="F40" s="32">
        <v>-0.1123</v>
      </c>
      <c r="G40" s="32">
        <v>0</v>
      </c>
      <c r="H40" s="26">
        <v>0</v>
      </c>
      <c r="I40" s="28" t="s">
        <v>233</v>
      </c>
      <c r="J40" s="26">
        <v>0</v>
      </c>
      <c r="K40" s="39">
        <f t="shared" si="0"/>
        <v>5852769</v>
      </c>
      <c r="L40" s="17">
        <f t="shared" si="1"/>
        <v>1.9999999999949268E-4</v>
      </c>
    </row>
    <row r="41" spans="2:12" ht="19" x14ac:dyDescent="0.25">
      <c r="B41" s="23">
        <v>42924.420636574076</v>
      </c>
      <c r="C41" s="34" t="s">
        <v>36</v>
      </c>
      <c r="D41" s="25" t="s">
        <v>28</v>
      </c>
      <c r="E41" s="31" t="s">
        <v>30</v>
      </c>
      <c r="F41" s="32">
        <v>0.50019999999999998</v>
      </c>
      <c r="G41" s="27">
        <v>2999000</v>
      </c>
      <c r="H41" s="27">
        <v>-1500100</v>
      </c>
      <c r="I41" s="28" t="s">
        <v>68</v>
      </c>
      <c r="J41" s="26">
        <v>0</v>
      </c>
      <c r="K41" s="39">
        <f t="shared" si="0"/>
        <v>4352669</v>
      </c>
      <c r="L41" s="17">
        <f t="shared" si="1"/>
        <v>0.49989999999999951</v>
      </c>
    </row>
    <row r="42" spans="2:12" ht="19" x14ac:dyDescent="0.25">
      <c r="B42" s="23">
        <v>42924.421168981484</v>
      </c>
      <c r="C42" s="34" t="s">
        <v>36</v>
      </c>
      <c r="D42" s="25" t="s">
        <v>33</v>
      </c>
      <c r="E42" s="26">
        <v>0</v>
      </c>
      <c r="F42" s="32">
        <v>-0.49919999999999998</v>
      </c>
      <c r="G42" s="32">
        <v>0</v>
      </c>
      <c r="H42" s="26">
        <v>0</v>
      </c>
      <c r="I42" s="28" t="s">
        <v>234</v>
      </c>
      <c r="J42" s="26">
        <v>0</v>
      </c>
      <c r="K42" s="39">
        <f t="shared" si="0"/>
        <v>4352669</v>
      </c>
      <c r="L42" s="17">
        <f t="shared" si="1"/>
        <v>1.9999999999953432E-4</v>
      </c>
    </row>
  </sheetData>
  <phoneticPr fontId="1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24"/>
  <sheetViews>
    <sheetView workbookViewId="0"/>
  </sheetViews>
  <sheetFormatPr baseColWidth="10" defaultRowHeight="18" x14ac:dyDescent="0.25"/>
  <cols>
    <col min="2" max="2" width="13.5703125" bestFit="1" customWidth="1"/>
    <col min="8" max="8" width="12.85546875" bestFit="1" customWidth="1"/>
    <col min="9" max="9" width="11.7109375" bestFit="1" customWidth="1"/>
    <col min="10" max="10" width="11.5703125" bestFit="1" customWidth="1"/>
  </cols>
  <sheetData>
    <row r="3" spans="2:12" x14ac:dyDescent="0.25">
      <c r="B3" s="40" t="s">
        <v>18</v>
      </c>
      <c r="C3" s="40" t="s">
        <v>19</v>
      </c>
      <c r="D3" s="40" t="s">
        <v>20</v>
      </c>
      <c r="E3" s="40" t="s">
        <v>21</v>
      </c>
      <c r="F3" s="40" t="s">
        <v>22</v>
      </c>
      <c r="G3" s="40" t="s">
        <v>23</v>
      </c>
      <c r="H3" s="40" t="s">
        <v>24</v>
      </c>
      <c r="I3" s="40" t="s">
        <v>3</v>
      </c>
      <c r="J3" s="40" t="s">
        <v>25</v>
      </c>
      <c r="K3" s="40" t="s">
        <v>228</v>
      </c>
      <c r="L3" s="40" t="s">
        <v>235</v>
      </c>
    </row>
    <row r="4" spans="2:12" ht="19" x14ac:dyDescent="0.25">
      <c r="B4" s="23">
        <v>42898.614108796297</v>
      </c>
      <c r="C4" s="35" t="s">
        <v>12</v>
      </c>
      <c r="D4" s="25" t="s">
        <v>28</v>
      </c>
      <c r="E4" s="31" t="s">
        <v>30</v>
      </c>
      <c r="F4" s="32">
        <v>24.248699999999999</v>
      </c>
      <c r="G4" s="27">
        <v>414250</v>
      </c>
      <c r="H4" s="27">
        <v>-10045024</v>
      </c>
      <c r="I4" s="28" t="s">
        <v>76</v>
      </c>
      <c r="J4" s="26">
        <v>0</v>
      </c>
      <c r="K4" s="39">
        <f>H4-IF(COUNT(FIND("KRW",I4))=1,SUBSTITUTE(I4,"KRW",""),0)</f>
        <v>-10045024</v>
      </c>
      <c r="L4" s="17">
        <f>F4-IF(COUNT(FIND("ETH",I4))=1,SUBSTITUTE(I4,"ETH",""), 0)</f>
        <v>24.222100000000001</v>
      </c>
    </row>
    <row r="5" spans="2:12" ht="19" x14ac:dyDescent="0.25">
      <c r="B5" s="23">
        <v>42898.667129629626</v>
      </c>
      <c r="C5" s="35" t="s">
        <v>12</v>
      </c>
      <c r="D5" s="25" t="s">
        <v>28</v>
      </c>
      <c r="E5" s="33" t="s">
        <v>29</v>
      </c>
      <c r="F5" s="32">
        <v>-5.85</v>
      </c>
      <c r="G5" s="27">
        <v>417500</v>
      </c>
      <c r="H5" s="27">
        <v>2442375</v>
      </c>
      <c r="I5" s="28" t="s">
        <v>77</v>
      </c>
      <c r="J5" s="26">
        <v>0</v>
      </c>
      <c r="K5" s="39">
        <f>K4+H5-IF(COUNT(FIND("KRW",I5))=1,SUBSTITUTE(I5,"KRW",""),0)</f>
        <v>-7605336</v>
      </c>
      <c r="L5" s="17">
        <f>L4+F5-IF(COUNT(FIND("ETH",I5))=1,SUBSTITUTE(I5,"ETH",""), 0)</f>
        <v>18.372100000000003</v>
      </c>
    </row>
    <row r="6" spans="2:12" ht="19" x14ac:dyDescent="0.25">
      <c r="B6" s="23">
        <v>42898.667141203703</v>
      </c>
      <c r="C6" s="35" t="s">
        <v>12</v>
      </c>
      <c r="D6" s="25" t="s">
        <v>28</v>
      </c>
      <c r="E6" s="33" t="s">
        <v>29</v>
      </c>
      <c r="F6" s="32">
        <v>-14.532299999999999</v>
      </c>
      <c r="G6" s="27">
        <v>417400</v>
      </c>
      <c r="H6" s="27">
        <v>6065782</v>
      </c>
      <c r="I6" s="28" t="s">
        <v>78</v>
      </c>
      <c r="J6" s="26">
        <v>0</v>
      </c>
      <c r="K6" s="39">
        <f t="shared" ref="K6:K69" si="0">K5+H6-IF(COUNT(FIND("KRW",I6))=1,SUBSTITUTE(I6,"KRW",""),0)</f>
        <v>-1546227</v>
      </c>
      <c r="L6" s="17">
        <f t="shared" ref="L6:L69" si="1">L5+F6-IF(COUNT(FIND("ETH",I6))=1,SUBSTITUTE(I6,"ETH",""), 0)</f>
        <v>3.8398000000000039</v>
      </c>
    </row>
    <row r="7" spans="2:12" ht="19" x14ac:dyDescent="0.25">
      <c r="B7" s="23">
        <v>42898.667141203703</v>
      </c>
      <c r="C7" s="35" t="s">
        <v>12</v>
      </c>
      <c r="D7" s="25" t="s">
        <v>28</v>
      </c>
      <c r="E7" s="33" t="s">
        <v>29</v>
      </c>
      <c r="F7" s="32">
        <v>-0.1</v>
      </c>
      <c r="G7" s="27">
        <v>417350</v>
      </c>
      <c r="H7" s="27">
        <v>41735</v>
      </c>
      <c r="I7" s="28" t="s">
        <v>79</v>
      </c>
      <c r="J7" s="26">
        <v>0</v>
      </c>
      <c r="K7" s="39">
        <f t="shared" si="0"/>
        <v>-1504538</v>
      </c>
      <c r="L7" s="17">
        <f t="shared" si="1"/>
        <v>3.7398000000000038</v>
      </c>
    </row>
    <row r="8" spans="2:12" ht="19" x14ac:dyDescent="0.25">
      <c r="B8" s="23">
        <v>42898.667141203703</v>
      </c>
      <c r="C8" s="35" t="s">
        <v>12</v>
      </c>
      <c r="D8" s="25" t="s">
        <v>28</v>
      </c>
      <c r="E8" s="33" t="s">
        <v>29</v>
      </c>
      <c r="F8" s="32">
        <v>-3.7397</v>
      </c>
      <c r="G8" s="27">
        <v>417350</v>
      </c>
      <c r="H8" s="27">
        <v>1560764</v>
      </c>
      <c r="I8" s="28" t="s">
        <v>80</v>
      </c>
      <c r="J8" s="26">
        <v>0</v>
      </c>
      <c r="K8" s="39">
        <f t="shared" si="0"/>
        <v>54509</v>
      </c>
      <c r="L8" s="17">
        <f t="shared" si="1"/>
        <v>1.0000000000376374E-4</v>
      </c>
    </row>
    <row r="9" spans="2:12" ht="19" x14ac:dyDescent="0.25">
      <c r="B9" s="23">
        <v>42920.023090277777</v>
      </c>
      <c r="C9" s="35" t="s">
        <v>12</v>
      </c>
      <c r="D9" s="25" t="s">
        <v>28</v>
      </c>
      <c r="E9" s="31" t="s">
        <v>30</v>
      </c>
      <c r="F9" s="32">
        <v>0.495</v>
      </c>
      <c r="G9" s="27">
        <v>339500</v>
      </c>
      <c r="H9" s="27">
        <v>-168053</v>
      </c>
      <c r="I9" s="28" t="s">
        <v>139</v>
      </c>
      <c r="J9" s="26">
        <v>0</v>
      </c>
      <c r="K9" s="39">
        <f t="shared" si="0"/>
        <v>-113544</v>
      </c>
      <c r="L9" s="17">
        <f t="shared" si="1"/>
        <v>0.49460000000000376</v>
      </c>
    </row>
    <row r="10" spans="2:12" ht="19" x14ac:dyDescent="0.25">
      <c r="B10" s="23">
        <v>42920.023148148146</v>
      </c>
      <c r="C10" s="35" t="s">
        <v>12</v>
      </c>
      <c r="D10" s="25" t="s">
        <v>28</v>
      </c>
      <c r="E10" s="31" t="s">
        <v>30</v>
      </c>
      <c r="F10" s="32">
        <v>10.006</v>
      </c>
      <c r="G10" s="27">
        <v>339500</v>
      </c>
      <c r="H10" s="27">
        <v>-3397037</v>
      </c>
      <c r="I10" s="28" t="s">
        <v>140</v>
      </c>
      <c r="J10" s="26">
        <v>0</v>
      </c>
      <c r="K10" s="39">
        <f t="shared" si="0"/>
        <v>-3510581</v>
      </c>
      <c r="L10" s="17">
        <f t="shared" si="1"/>
        <v>10.491600000000004</v>
      </c>
    </row>
    <row r="11" spans="2:12" ht="19" x14ac:dyDescent="0.25">
      <c r="B11" s="23">
        <v>42920.02615740741</v>
      </c>
      <c r="C11" s="35" t="s">
        <v>12</v>
      </c>
      <c r="D11" s="25" t="s">
        <v>28</v>
      </c>
      <c r="E11" s="31" t="s">
        <v>30</v>
      </c>
      <c r="F11" s="32">
        <v>25.497900000000001</v>
      </c>
      <c r="G11" s="27">
        <v>340950</v>
      </c>
      <c r="H11" s="27">
        <v>-8693509</v>
      </c>
      <c r="I11" s="28" t="s">
        <v>141</v>
      </c>
      <c r="J11" s="26">
        <v>0</v>
      </c>
      <c r="K11" s="39">
        <f t="shared" si="0"/>
        <v>-12204090</v>
      </c>
      <c r="L11" s="17">
        <f t="shared" si="1"/>
        <v>35.961500000000008</v>
      </c>
    </row>
    <row r="12" spans="2:12" ht="19" x14ac:dyDescent="0.25">
      <c r="B12" s="23">
        <v>42920.02615740741</v>
      </c>
      <c r="C12" s="35" t="s">
        <v>12</v>
      </c>
      <c r="D12" s="25" t="s">
        <v>28</v>
      </c>
      <c r="E12" s="31" t="s">
        <v>30</v>
      </c>
      <c r="F12" s="32">
        <v>4</v>
      </c>
      <c r="G12" s="27">
        <v>340950</v>
      </c>
      <c r="H12" s="27">
        <v>-1363800</v>
      </c>
      <c r="I12" s="28" t="s">
        <v>142</v>
      </c>
      <c r="J12" s="26">
        <v>0</v>
      </c>
      <c r="K12" s="39">
        <f t="shared" si="0"/>
        <v>-13567890</v>
      </c>
      <c r="L12" s="17">
        <f t="shared" si="1"/>
        <v>39.957100000000011</v>
      </c>
    </row>
    <row r="13" spans="2:12" ht="19" x14ac:dyDescent="0.25">
      <c r="B13" s="23">
        <v>42920.02615740741</v>
      </c>
      <c r="C13" s="35" t="s">
        <v>12</v>
      </c>
      <c r="D13" s="25" t="s">
        <v>28</v>
      </c>
      <c r="E13" s="31" t="s">
        <v>30</v>
      </c>
      <c r="F13" s="32">
        <v>8.1601999999999997</v>
      </c>
      <c r="G13" s="27">
        <v>340950</v>
      </c>
      <c r="H13" s="27">
        <v>-2782220</v>
      </c>
      <c r="I13" s="28" t="s">
        <v>143</v>
      </c>
      <c r="J13" s="26">
        <v>0</v>
      </c>
      <c r="K13" s="39">
        <f t="shared" si="0"/>
        <v>-16350110</v>
      </c>
      <c r="L13" s="17">
        <f t="shared" si="1"/>
        <v>48.108400000000017</v>
      </c>
    </row>
    <row r="14" spans="2:12" ht="19" x14ac:dyDescent="0.25">
      <c r="B14" s="23">
        <v>42920.811793981484</v>
      </c>
      <c r="C14" s="35" t="s">
        <v>12</v>
      </c>
      <c r="D14" s="25" t="s">
        <v>28</v>
      </c>
      <c r="E14" s="31" t="s">
        <v>30</v>
      </c>
      <c r="F14" s="32">
        <v>5.4999999999999997E-3</v>
      </c>
      <c r="G14" s="27">
        <v>339650</v>
      </c>
      <c r="H14" s="27">
        <v>-1868</v>
      </c>
      <c r="I14" s="28" t="s">
        <v>147</v>
      </c>
      <c r="J14" s="26">
        <v>0</v>
      </c>
      <c r="K14" s="39">
        <f t="shared" si="0"/>
        <v>-16351978</v>
      </c>
      <c r="L14" s="17">
        <f t="shared" si="1"/>
        <v>48.113900000000015</v>
      </c>
    </row>
    <row r="15" spans="2:12" ht="19" x14ac:dyDescent="0.25">
      <c r="B15" s="23">
        <v>42920.811805555553</v>
      </c>
      <c r="C15" s="35" t="s">
        <v>12</v>
      </c>
      <c r="D15" s="25" t="s">
        <v>28</v>
      </c>
      <c r="E15" s="31" t="s">
        <v>30</v>
      </c>
      <c r="F15" s="32">
        <v>9.1333000000000002</v>
      </c>
      <c r="G15" s="27">
        <v>339650</v>
      </c>
      <c r="H15" s="27">
        <v>-3102125</v>
      </c>
      <c r="I15" s="28" t="s">
        <v>148</v>
      </c>
      <c r="J15" s="26">
        <v>0</v>
      </c>
      <c r="K15" s="39">
        <f t="shared" si="0"/>
        <v>-19454103</v>
      </c>
      <c r="L15" s="17">
        <f t="shared" si="1"/>
        <v>57.239000000000011</v>
      </c>
    </row>
    <row r="16" spans="2:12" ht="19" x14ac:dyDescent="0.25">
      <c r="B16" s="23">
        <v>42920.811851851853</v>
      </c>
      <c r="C16" s="35" t="s">
        <v>12</v>
      </c>
      <c r="D16" s="25" t="s">
        <v>28</v>
      </c>
      <c r="E16" s="31" t="s">
        <v>30</v>
      </c>
      <c r="F16" s="32">
        <v>9.3125999999999998</v>
      </c>
      <c r="G16" s="27">
        <v>339650</v>
      </c>
      <c r="H16" s="27">
        <v>-3163025</v>
      </c>
      <c r="I16" s="28" t="s">
        <v>149</v>
      </c>
      <c r="J16" s="26">
        <v>0</v>
      </c>
      <c r="K16" s="39">
        <f t="shared" si="0"/>
        <v>-22617128</v>
      </c>
      <c r="L16" s="17">
        <f t="shared" si="1"/>
        <v>66.543300000000002</v>
      </c>
    </row>
    <row r="17" spans="2:12" ht="19" x14ac:dyDescent="0.25">
      <c r="B17" s="23">
        <v>42923.878495370373</v>
      </c>
      <c r="C17" s="35" t="s">
        <v>12</v>
      </c>
      <c r="D17" s="25" t="s">
        <v>28</v>
      </c>
      <c r="E17" s="33" t="s">
        <v>29</v>
      </c>
      <c r="F17" s="32">
        <v>-5</v>
      </c>
      <c r="G17" s="27">
        <v>306100</v>
      </c>
      <c r="H17" s="27">
        <v>1530500</v>
      </c>
      <c r="I17" s="28" t="s">
        <v>150</v>
      </c>
      <c r="J17" s="26">
        <v>0</v>
      </c>
      <c r="K17" s="39">
        <f t="shared" si="0"/>
        <v>-21088312</v>
      </c>
      <c r="L17" s="17">
        <f t="shared" si="1"/>
        <v>61.543300000000002</v>
      </c>
    </row>
    <row r="18" spans="2:12" ht="19" x14ac:dyDescent="0.25">
      <c r="B18" s="23">
        <v>42923.878495370373</v>
      </c>
      <c r="C18" s="35" t="s">
        <v>12</v>
      </c>
      <c r="D18" s="25" t="s">
        <v>28</v>
      </c>
      <c r="E18" s="33" t="s">
        <v>29</v>
      </c>
      <c r="F18" s="32">
        <v>-37.653399999999998</v>
      </c>
      <c r="G18" s="27">
        <v>306100</v>
      </c>
      <c r="H18" s="27">
        <v>11525706</v>
      </c>
      <c r="I18" s="28" t="s">
        <v>151</v>
      </c>
      <c r="J18" s="26">
        <v>0</v>
      </c>
      <c r="K18" s="39">
        <f t="shared" si="0"/>
        <v>-9575285</v>
      </c>
      <c r="L18" s="17">
        <f t="shared" si="1"/>
        <v>23.889900000000004</v>
      </c>
    </row>
    <row r="19" spans="2:12" ht="19" x14ac:dyDescent="0.25">
      <c r="B19" s="23">
        <v>42923.878495370373</v>
      </c>
      <c r="C19" s="35" t="s">
        <v>12</v>
      </c>
      <c r="D19" s="25" t="s">
        <v>28</v>
      </c>
      <c r="E19" s="33" t="s">
        <v>29</v>
      </c>
      <c r="F19" s="32">
        <v>-23.889500000000002</v>
      </c>
      <c r="G19" s="27">
        <v>306050</v>
      </c>
      <c r="H19" s="27">
        <v>7311381</v>
      </c>
      <c r="I19" s="28" t="s">
        <v>152</v>
      </c>
      <c r="J19" s="26">
        <v>0</v>
      </c>
      <c r="K19" s="39">
        <f t="shared" si="0"/>
        <v>-2271947</v>
      </c>
      <c r="L19" s="17">
        <f t="shared" si="1"/>
        <v>4.0000000000262048E-4</v>
      </c>
    </row>
    <row r="20" spans="2:12" ht="19" x14ac:dyDescent="0.25">
      <c r="B20" s="23">
        <v>42932.400289351855</v>
      </c>
      <c r="C20" s="35" t="s">
        <v>12</v>
      </c>
      <c r="D20" s="25" t="s">
        <v>26</v>
      </c>
      <c r="E20" s="31" t="s">
        <v>31</v>
      </c>
      <c r="F20" s="32">
        <v>1.7062999999999999</v>
      </c>
      <c r="G20" s="27">
        <v>189550</v>
      </c>
      <c r="H20" s="27">
        <v>-323429</v>
      </c>
      <c r="I20" s="37">
        <v>0</v>
      </c>
      <c r="J20" s="26">
        <v>0</v>
      </c>
      <c r="K20" s="39">
        <f t="shared" si="0"/>
        <v>-2595376</v>
      </c>
      <c r="L20" s="17">
        <f t="shared" si="1"/>
        <v>1.7067000000000025</v>
      </c>
    </row>
    <row r="21" spans="2:12" ht="19" x14ac:dyDescent="0.25">
      <c r="B21" s="23">
        <v>42932.400312500002</v>
      </c>
      <c r="C21" s="35" t="s">
        <v>12</v>
      </c>
      <c r="D21" s="25" t="s">
        <v>26</v>
      </c>
      <c r="E21" s="31" t="s">
        <v>31</v>
      </c>
      <c r="F21" s="32">
        <v>11</v>
      </c>
      <c r="G21" s="27">
        <v>189550</v>
      </c>
      <c r="H21" s="27">
        <v>-2085050</v>
      </c>
      <c r="I21" s="37">
        <v>0</v>
      </c>
      <c r="J21" s="26">
        <v>0</v>
      </c>
      <c r="K21" s="39">
        <f t="shared" si="0"/>
        <v>-4680426</v>
      </c>
      <c r="L21" s="17">
        <f t="shared" si="1"/>
        <v>12.706700000000003</v>
      </c>
    </row>
    <row r="22" spans="2:12" ht="19" x14ac:dyDescent="0.25">
      <c r="B22" s="23">
        <v>42932.400347222225</v>
      </c>
      <c r="C22" s="35" t="s">
        <v>12</v>
      </c>
      <c r="D22" s="25" t="s">
        <v>26</v>
      </c>
      <c r="E22" s="31" t="s">
        <v>31</v>
      </c>
      <c r="F22" s="32">
        <v>1</v>
      </c>
      <c r="G22" s="27">
        <v>189550</v>
      </c>
      <c r="H22" s="27">
        <v>-189550</v>
      </c>
      <c r="I22" s="37">
        <v>0</v>
      </c>
      <c r="J22" s="26">
        <v>0</v>
      </c>
      <c r="K22" s="39">
        <f t="shared" si="0"/>
        <v>-4869976</v>
      </c>
      <c r="L22" s="17">
        <f t="shared" si="1"/>
        <v>13.706700000000003</v>
      </c>
    </row>
    <row r="23" spans="2:12" ht="19" x14ac:dyDescent="0.25">
      <c r="B23" s="23">
        <v>42932.400347222225</v>
      </c>
      <c r="C23" s="35" t="s">
        <v>12</v>
      </c>
      <c r="D23" s="25" t="s">
        <v>26</v>
      </c>
      <c r="E23" s="31" t="s">
        <v>31</v>
      </c>
      <c r="F23" s="32">
        <v>11</v>
      </c>
      <c r="G23" s="27">
        <v>189550</v>
      </c>
      <c r="H23" s="27">
        <v>-2085050</v>
      </c>
      <c r="I23" s="37">
        <v>0</v>
      </c>
      <c r="J23" s="26">
        <v>0</v>
      </c>
      <c r="K23" s="39">
        <f t="shared" si="0"/>
        <v>-6955026</v>
      </c>
      <c r="L23" s="17">
        <f t="shared" si="1"/>
        <v>24.706700000000005</v>
      </c>
    </row>
    <row r="24" spans="2:12" ht="19" x14ac:dyDescent="0.25">
      <c r="B24" s="23">
        <v>42932.400370370371</v>
      </c>
      <c r="C24" s="35" t="s">
        <v>12</v>
      </c>
      <c r="D24" s="25" t="s">
        <v>26</v>
      </c>
      <c r="E24" s="31" t="s">
        <v>31</v>
      </c>
      <c r="F24" s="32">
        <v>11</v>
      </c>
      <c r="G24" s="27">
        <v>189550</v>
      </c>
      <c r="H24" s="27">
        <v>-2085050</v>
      </c>
      <c r="I24" s="37">
        <v>0</v>
      </c>
      <c r="J24" s="26">
        <v>0</v>
      </c>
      <c r="K24" s="39">
        <f t="shared" si="0"/>
        <v>-9040076</v>
      </c>
      <c r="L24" s="17">
        <f t="shared" si="1"/>
        <v>35.706700000000005</v>
      </c>
    </row>
    <row r="25" spans="2:12" ht="19" x14ac:dyDescent="0.25">
      <c r="B25" s="23">
        <v>42932.400370370371</v>
      </c>
      <c r="C25" s="35" t="s">
        <v>12</v>
      </c>
      <c r="D25" s="25" t="s">
        <v>26</v>
      </c>
      <c r="E25" s="31" t="s">
        <v>31</v>
      </c>
      <c r="F25" s="32">
        <v>1</v>
      </c>
      <c r="G25" s="27">
        <v>189550</v>
      </c>
      <c r="H25" s="27">
        <v>-189550</v>
      </c>
      <c r="I25" s="37">
        <v>0</v>
      </c>
      <c r="J25" s="26">
        <v>0</v>
      </c>
      <c r="K25" s="39">
        <f t="shared" si="0"/>
        <v>-9229626</v>
      </c>
      <c r="L25" s="17">
        <f t="shared" si="1"/>
        <v>36.706700000000005</v>
      </c>
    </row>
    <row r="26" spans="2:12" ht="19" x14ac:dyDescent="0.25">
      <c r="B26" s="23">
        <v>42932.400381944448</v>
      </c>
      <c r="C26" s="35" t="s">
        <v>12</v>
      </c>
      <c r="D26" s="25" t="s">
        <v>26</v>
      </c>
      <c r="E26" s="31" t="s">
        <v>31</v>
      </c>
      <c r="F26" s="32">
        <v>11</v>
      </c>
      <c r="G26" s="27">
        <v>189550</v>
      </c>
      <c r="H26" s="27">
        <v>-2085050</v>
      </c>
      <c r="I26" s="37">
        <v>0</v>
      </c>
      <c r="J26" s="26">
        <v>0</v>
      </c>
      <c r="K26" s="39">
        <f t="shared" si="0"/>
        <v>-11314676</v>
      </c>
      <c r="L26" s="17">
        <f t="shared" si="1"/>
        <v>47.706700000000005</v>
      </c>
    </row>
    <row r="27" spans="2:12" ht="19" x14ac:dyDescent="0.25">
      <c r="B27" s="23">
        <v>42932.400381944448</v>
      </c>
      <c r="C27" s="35" t="s">
        <v>12</v>
      </c>
      <c r="D27" s="25" t="s">
        <v>26</v>
      </c>
      <c r="E27" s="31" t="s">
        <v>31</v>
      </c>
      <c r="F27" s="32">
        <v>1</v>
      </c>
      <c r="G27" s="27">
        <v>189550</v>
      </c>
      <c r="H27" s="27">
        <v>-189550</v>
      </c>
      <c r="I27" s="37">
        <v>0</v>
      </c>
      <c r="J27" s="26">
        <v>0</v>
      </c>
      <c r="K27" s="39">
        <f t="shared" si="0"/>
        <v>-11504226</v>
      </c>
      <c r="L27" s="17">
        <f t="shared" si="1"/>
        <v>48.706700000000005</v>
      </c>
    </row>
    <row r="28" spans="2:12" ht="19" x14ac:dyDescent="0.25">
      <c r="B28" s="23">
        <v>42932.400405092594</v>
      </c>
      <c r="C28" s="35" t="s">
        <v>12</v>
      </c>
      <c r="D28" s="25" t="s">
        <v>26</v>
      </c>
      <c r="E28" s="31" t="s">
        <v>31</v>
      </c>
      <c r="F28" s="32">
        <v>4.0502000000000002</v>
      </c>
      <c r="G28" s="27">
        <v>189550</v>
      </c>
      <c r="H28" s="27">
        <v>-767715</v>
      </c>
      <c r="I28" s="37">
        <v>0</v>
      </c>
      <c r="J28" s="26">
        <v>0</v>
      </c>
      <c r="K28" s="39">
        <f t="shared" si="0"/>
        <v>-12271941</v>
      </c>
      <c r="L28" s="17">
        <f t="shared" si="1"/>
        <v>52.756900000000002</v>
      </c>
    </row>
    <row r="29" spans="2:12" ht="19" x14ac:dyDescent="0.25">
      <c r="B29" s="23">
        <v>42932.404340277775</v>
      </c>
      <c r="C29" s="35" t="s">
        <v>12</v>
      </c>
      <c r="D29" s="25" t="s">
        <v>26</v>
      </c>
      <c r="E29" s="33" t="s">
        <v>162</v>
      </c>
      <c r="F29" s="32">
        <v>-36.2288</v>
      </c>
      <c r="G29" s="27">
        <v>191000</v>
      </c>
      <c r="H29" s="27">
        <v>6919701</v>
      </c>
      <c r="I29" s="37">
        <v>0</v>
      </c>
      <c r="J29" s="26">
        <v>0</v>
      </c>
      <c r="K29" s="39">
        <f t="shared" si="0"/>
        <v>-5352240</v>
      </c>
      <c r="L29" s="17">
        <f t="shared" si="1"/>
        <v>16.528100000000002</v>
      </c>
    </row>
    <row r="30" spans="2:12" ht="19" x14ac:dyDescent="0.25">
      <c r="B30" s="23">
        <v>42932.404340277775</v>
      </c>
      <c r="C30" s="35" t="s">
        <v>12</v>
      </c>
      <c r="D30" s="25" t="s">
        <v>26</v>
      </c>
      <c r="E30" s="33" t="s">
        <v>162</v>
      </c>
      <c r="F30" s="32">
        <v>-2</v>
      </c>
      <c r="G30" s="27">
        <v>191000</v>
      </c>
      <c r="H30" s="27">
        <v>382000</v>
      </c>
      <c r="I30" s="37">
        <v>0</v>
      </c>
      <c r="J30" s="26">
        <v>0</v>
      </c>
      <c r="K30" s="39">
        <f t="shared" si="0"/>
        <v>-4970240</v>
      </c>
      <c r="L30" s="17">
        <f t="shared" si="1"/>
        <v>14.528100000000002</v>
      </c>
    </row>
    <row r="31" spans="2:12" ht="19" x14ac:dyDescent="0.25">
      <c r="B31" s="23">
        <v>42932.404340277775</v>
      </c>
      <c r="C31" s="35" t="s">
        <v>12</v>
      </c>
      <c r="D31" s="25" t="s">
        <v>26</v>
      </c>
      <c r="E31" s="33" t="s">
        <v>144</v>
      </c>
      <c r="F31" s="32">
        <v>-14.527699999999999</v>
      </c>
      <c r="G31" s="27">
        <v>191000</v>
      </c>
      <c r="H31" s="27">
        <v>2774791</v>
      </c>
      <c r="I31" s="28" t="s">
        <v>163</v>
      </c>
      <c r="J31" s="27">
        <v>46384</v>
      </c>
      <c r="K31" s="39">
        <f t="shared" si="0"/>
        <v>-2225561</v>
      </c>
      <c r="L31" s="17">
        <f t="shared" si="1"/>
        <v>4.0000000000262048E-4</v>
      </c>
    </row>
    <row r="32" spans="2:12" ht="19" x14ac:dyDescent="0.25">
      <c r="B32" s="23">
        <v>42935.182164351849</v>
      </c>
      <c r="C32" s="35" t="s">
        <v>12</v>
      </c>
      <c r="D32" s="25" t="s">
        <v>26</v>
      </c>
      <c r="E32" s="31" t="s">
        <v>31</v>
      </c>
      <c r="F32" s="32">
        <v>4.5579999999999998</v>
      </c>
      <c r="G32" s="27">
        <v>263300</v>
      </c>
      <c r="H32" s="27">
        <v>-1200121</v>
      </c>
      <c r="I32" s="37">
        <v>0</v>
      </c>
      <c r="J32" s="26">
        <v>0</v>
      </c>
      <c r="K32" s="39">
        <f t="shared" si="0"/>
        <v>-3425682</v>
      </c>
      <c r="L32" s="17">
        <f t="shared" si="1"/>
        <v>4.5584000000000024</v>
      </c>
    </row>
    <row r="33" spans="2:12" ht="19" x14ac:dyDescent="0.25">
      <c r="B33" s="23">
        <v>42935.18445601852</v>
      </c>
      <c r="C33" s="35" t="s">
        <v>12</v>
      </c>
      <c r="D33" s="25" t="s">
        <v>28</v>
      </c>
      <c r="E33" s="31" t="s">
        <v>30</v>
      </c>
      <c r="F33" s="32">
        <v>33.416699999999999</v>
      </c>
      <c r="G33" s="27">
        <v>265500</v>
      </c>
      <c r="H33" s="27">
        <v>-8872134</v>
      </c>
      <c r="I33" s="28" t="s">
        <v>183</v>
      </c>
      <c r="J33" s="26">
        <v>0</v>
      </c>
      <c r="K33" s="39">
        <f t="shared" si="0"/>
        <v>-12297816</v>
      </c>
      <c r="L33" s="17">
        <f t="shared" si="1"/>
        <v>37.938399999999994</v>
      </c>
    </row>
    <row r="34" spans="2:12" ht="19" x14ac:dyDescent="0.25">
      <c r="B34" s="23">
        <v>42935.184918981482</v>
      </c>
      <c r="C34" s="35" t="s">
        <v>12</v>
      </c>
      <c r="D34" s="25" t="s">
        <v>28</v>
      </c>
      <c r="E34" s="31" t="s">
        <v>30</v>
      </c>
      <c r="F34" s="32">
        <v>1.26E-2</v>
      </c>
      <c r="G34" s="27">
        <v>264500</v>
      </c>
      <c r="H34" s="27">
        <v>-3333</v>
      </c>
      <c r="I34" s="28" t="s">
        <v>147</v>
      </c>
      <c r="J34" s="26">
        <v>0</v>
      </c>
      <c r="K34" s="39">
        <f t="shared" si="0"/>
        <v>-12301149</v>
      </c>
      <c r="L34" s="17">
        <f t="shared" si="1"/>
        <v>37.950999999999993</v>
      </c>
    </row>
    <row r="35" spans="2:12" ht="19" x14ac:dyDescent="0.25">
      <c r="B35" s="23">
        <v>42935.19190972222</v>
      </c>
      <c r="C35" s="35" t="s">
        <v>12</v>
      </c>
      <c r="D35" s="25" t="s">
        <v>28</v>
      </c>
      <c r="E35" s="33" t="s">
        <v>29</v>
      </c>
      <c r="F35" s="32">
        <v>-0.1</v>
      </c>
      <c r="G35" s="27">
        <v>268100</v>
      </c>
      <c r="H35" s="27">
        <v>26810</v>
      </c>
      <c r="I35" s="28" t="s">
        <v>184</v>
      </c>
      <c r="J35" s="26">
        <v>0</v>
      </c>
      <c r="K35" s="39">
        <f t="shared" si="0"/>
        <v>-12274369</v>
      </c>
      <c r="L35" s="17">
        <f t="shared" si="1"/>
        <v>37.850999999999992</v>
      </c>
    </row>
    <row r="36" spans="2:12" ht="19" x14ac:dyDescent="0.25">
      <c r="B36" s="23">
        <v>42935.19190972222</v>
      </c>
      <c r="C36" s="35" t="s">
        <v>12</v>
      </c>
      <c r="D36" s="25" t="s">
        <v>28</v>
      </c>
      <c r="E36" s="33" t="s">
        <v>29</v>
      </c>
      <c r="F36" s="32">
        <v>-0.1</v>
      </c>
      <c r="G36" s="27">
        <v>268100</v>
      </c>
      <c r="H36" s="27">
        <v>26810</v>
      </c>
      <c r="I36" s="28" t="s">
        <v>184</v>
      </c>
      <c r="J36" s="26">
        <v>0</v>
      </c>
      <c r="K36" s="39">
        <f t="shared" si="0"/>
        <v>-12247589</v>
      </c>
      <c r="L36" s="17">
        <f t="shared" si="1"/>
        <v>37.750999999999991</v>
      </c>
    </row>
    <row r="37" spans="2:12" ht="19" x14ac:dyDescent="0.25">
      <c r="B37" s="23">
        <v>42935.191921296297</v>
      </c>
      <c r="C37" s="35" t="s">
        <v>12</v>
      </c>
      <c r="D37" s="25" t="s">
        <v>28</v>
      </c>
      <c r="E37" s="33" t="s">
        <v>29</v>
      </c>
      <c r="F37" s="32">
        <v>-0.1</v>
      </c>
      <c r="G37" s="27">
        <v>268000</v>
      </c>
      <c r="H37" s="27">
        <v>26800</v>
      </c>
      <c r="I37" s="28" t="s">
        <v>184</v>
      </c>
      <c r="J37" s="26">
        <v>0</v>
      </c>
      <c r="K37" s="39">
        <f t="shared" si="0"/>
        <v>-12220819</v>
      </c>
      <c r="L37" s="17">
        <f t="shared" si="1"/>
        <v>37.650999999999989</v>
      </c>
    </row>
    <row r="38" spans="2:12" ht="19" x14ac:dyDescent="0.25">
      <c r="B38" s="23">
        <v>42935.191921296297</v>
      </c>
      <c r="C38" s="35" t="s">
        <v>12</v>
      </c>
      <c r="D38" s="25" t="s">
        <v>28</v>
      </c>
      <c r="E38" s="33" t="s">
        <v>29</v>
      </c>
      <c r="F38" s="32">
        <v>-1</v>
      </c>
      <c r="G38" s="27">
        <v>268000</v>
      </c>
      <c r="H38" s="27">
        <v>268000</v>
      </c>
      <c r="I38" s="28" t="s">
        <v>185</v>
      </c>
      <c r="J38" s="26">
        <v>0</v>
      </c>
      <c r="K38" s="39">
        <f t="shared" si="0"/>
        <v>-11953114</v>
      </c>
      <c r="L38" s="17">
        <f t="shared" si="1"/>
        <v>36.650999999999989</v>
      </c>
    </row>
    <row r="39" spans="2:12" ht="19" x14ac:dyDescent="0.25">
      <c r="B39" s="23">
        <v>42935.191921296297</v>
      </c>
      <c r="C39" s="35" t="s">
        <v>12</v>
      </c>
      <c r="D39" s="25" t="s">
        <v>28</v>
      </c>
      <c r="E39" s="33" t="s">
        <v>29</v>
      </c>
      <c r="F39" s="32">
        <v>-1</v>
      </c>
      <c r="G39" s="27">
        <v>267850</v>
      </c>
      <c r="H39" s="27">
        <v>267850</v>
      </c>
      <c r="I39" s="28" t="s">
        <v>185</v>
      </c>
      <c r="J39" s="26">
        <v>0</v>
      </c>
      <c r="K39" s="39">
        <f t="shared" si="0"/>
        <v>-11685559</v>
      </c>
      <c r="L39" s="17">
        <f t="shared" si="1"/>
        <v>35.650999999999989</v>
      </c>
    </row>
    <row r="40" spans="2:12" ht="19" x14ac:dyDescent="0.25">
      <c r="B40" s="23">
        <v>42935.191921296297</v>
      </c>
      <c r="C40" s="35" t="s">
        <v>12</v>
      </c>
      <c r="D40" s="25" t="s">
        <v>28</v>
      </c>
      <c r="E40" s="33" t="s">
        <v>29</v>
      </c>
      <c r="F40" s="32">
        <v>-1</v>
      </c>
      <c r="G40" s="27">
        <v>267850</v>
      </c>
      <c r="H40" s="27">
        <v>267850</v>
      </c>
      <c r="I40" s="28" t="s">
        <v>185</v>
      </c>
      <c r="J40" s="26">
        <v>0</v>
      </c>
      <c r="K40" s="39">
        <f t="shared" si="0"/>
        <v>-11418004</v>
      </c>
      <c r="L40" s="17">
        <f t="shared" si="1"/>
        <v>34.650999999999989</v>
      </c>
    </row>
    <row r="41" spans="2:12" ht="19" x14ac:dyDescent="0.25">
      <c r="B41" s="23">
        <v>42935.191932870373</v>
      </c>
      <c r="C41" s="35" t="s">
        <v>12</v>
      </c>
      <c r="D41" s="25" t="s">
        <v>28</v>
      </c>
      <c r="E41" s="33" t="s">
        <v>29</v>
      </c>
      <c r="F41" s="32">
        <v>-1</v>
      </c>
      <c r="G41" s="27">
        <v>267850</v>
      </c>
      <c r="H41" s="27">
        <v>267850</v>
      </c>
      <c r="I41" s="28" t="s">
        <v>185</v>
      </c>
      <c r="J41" s="26">
        <v>0</v>
      </c>
      <c r="K41" s="39">
        <f t="shared" si="0"/>
        <v>-11150449</v>
      </c>
      <c r="L41" s="17">
        <f t="shared" si="1"/>
        <v>33.650999999999989</v>
      </c>
    </row>
    <row r="42" spans="2:12" ht="19" x14ac:dyDescent="0.25">
      <c r="B42" s="23">
        <v>42935.191932870373</v>
      </c>
      <c r="C42" s="35" t="s">
        <v>12</v>
      </c>
      <c r="D42" s="25" t="s">
        <v>28</v>
      </c>
      <c r="E42" s="33" t="s">
        <v>29</v>
      </c>
      <c r="F42" s="32">
        <v>-8.6999999999999993</v>
      </c>
      <c r="G42" s="27">
        <v>267800</v>
      </c>
      <c r="H42" s="27">
        <v>2329860</v>
      </c>
      <c r="I42" s="28" t="s">
        <v>186</v>
      </c>
      <c r="J42" s="26">
        <v>0</v>
      </c>
      <c r="K42" s="39">
        <f t="shared" si="0"/>
        <v>-8823152</v>
      </c>
      <c r="L42" s="17">
        <f t="shared" si="1"/>
        <v>24.95099999999999</v>
      </c>
    </row>
    <row r="43" spans="2:12" ht="19" x14ac:dyDescent="0.25">
      <c r="B43" s="23">
        <v>42935.193888888891</v>
      </c>
      <c r="C43" s="35" t="s">
        <v>12</v>
      </c>
      <c r="D43" s="25" t="s">
        <v>26</v>
      </c>
      <c r="E43" s="33" t="s">
        <v>144</v>
      </c>
      <c r="F43" s="32">
        <v>-4.5579999999999998</v>
      </c>
      <c r="G43" s="27">
        <v>272000</v>
      </c>
      <c r="H43" s="27">
        <v>1239776</v>
      </c>
      <c r="I43" s="28" t="s">
        <v>187</v>
      </c>
      <c r="J43" s="27">
        <v>35995</v>
      </c>
      <c r="K43" s="39">
        <f t="shared" si="0"/>
        <v>-7587036</v>
      </c>
      <c r="L43" s="17">
        <f t="shared" si="1"/>
        <v>20.39299999999999</v>
      </c>
    </row>
    <row r="44" spans="2:12" ht="19" x14ac:dyDescent="0.25">
      <c r="B44" s="23">
        <v>42935.196539351855</v>
      </c>
      <c r="C44" s="35" t="s">
        <v>12</v>
      </c>
      <c r="D44" s="25" t="s">
        <v>28</v>
      </c>
      <c r="E44" s="31" t="s">
        <v>30</v>
      </c>
      <c r="F44" s="32">
        <v>13.670400000000001</v>
      </c>
      <c r="G44" s="27">
        <v>278500</v>
      </c>
      <c r="H44" s="27">
        <v>-3807206</v>
      </c>
      <c r="I44" s="28" t="s">
        <v>188</v>
      </c>
      <c r="J44" s="26">
        <v>0</v>
      </c>
      <c r="K44" s="39">
        <f t="shared" si="0"/>
        <v>-11394242</v>
      </c>
      <c r="L44" s="17">
        <f t="shared" si="1"/>
        <v>34.048399999999987</v>
      </c>
    </row>
    <row r="45" spans="2:12" ht="19" x14ac:dyDescent="0.25">
      <c r="B45" s="23">
        <v>42935.245173611111</v>
      </c>
      <c r="C45" s="35" t="s">
        <v>12</v>
      </c>
      <c r="D45" s="25" t="s">
        <v>28</v>
      </c>
      <c r="E45" s="33" t="s">
        <v>29</v>
      </c>
      <c r="F45" s="32">
        <v>-7.7375999999999996</v>
      </c>
      <c r="G45" s="27">
        <v>289500</v>
      </c>
      <c r="H45" s="27">
        <v>2240035</v>
      </c>
      <c r="I45" s="28" t="s">
        <v>189</v>
      </c>
      <c r="J45" s="26">
        <v>0</v>
      </c>
      <c r="K45" s="39">
        <f t="shared" si="0"/>
        <v>-9156672</v>
      </c>
      <c r="L45" s="17">
        <f t="shared" si="1"/>
        <v>26.310799999999986</v>
      </c>
    </row>
    <row r="46" spans="2:12" ht="19" x14ac:dyDescent="0.25">
      <c r="B46" s="23">
        <v>42935.245173611111</v>
      </c>
      <c r="C46" s="35" t="s">
        <v>12</v>
      </c>
      <c r="D46" s="25" t="s">
        <v>28</v>
      </c>
      <c r="E46" s="33" t="s">
        <v>29</v>
      </c>
      <c r="F46" s="32">
        <v>-6</v>
      </c>
      <c r="G46" s="27">
        <v>289000</v>
      </c>
      <c r="H46" s="27">
        <v>1734000</v>
      </c>
      <c r="I46" s="28" t="s">
        <v>190</v>
      </c>
      <c r="J46" s="26">
        <v>0</v>
      </c>
      <c r="K46" s="39">
        <f t="shared" si="0"/>
        <v>-7424580</v>
      </c>
      <c r="L46" s="17">
        <f t="shared" si="1"/>
        <v>20.310799999999986</v>
      </c>
    </row>
    <row r="47" spans="2:12" ht="19" x14ac:dyDescent="0.25">
      <c r="B47" s="23">
        <v>42935.245775462965</v>
      </c>
      <c r="C47" s="35" t="s">
        <v>12</v>
      </c>
      <c r="D47" s="25" t="s">
        <v>28</v>
      </c>
      <c r="E47" s="33" t="s">
        <v>29</v>
      </c>
      <c r="F47" s="32">
        <v>-20.310300000000002</v>
      </c>
      <c r="G47" s="27">
        <v>287000</v>
      </c>
      <c r="H47" s="27">
        <v>5829056</v>
      </c>
      <c r="I47" s="28" t="s">
        <v>191</v>
      </c>
      <c r="J47" s="26">
        <v>0</v>
      </c>
      <c r="K47" s="39">
        <f t="shared" si="0"/>
        <v>-1600771</v>
      </c>
      <c r="L47" s="17">
        <f t="shared" si="1"/>
        <v>4.9999999998462386E-4</v>
      </c>
    </row>
    <row r="48" spans="2:12" ht="19" x14ac:dyDescent="0.25">
      <c r="B48" s="23">
        <v>42935.2497337963</v>
      </c>
      <c r="C48" s="35" t="s">
        <v>12</v>
      </c>
      <c r="D48" s="25" t="s">
        <v>26</v>
      </c>
      <c r="E48" s="31" t="s">
        <v>31</v>
      </c>
      <c r="F48" s="32">
        <v>2.33</v>
      </c>
      <c r="G48" s="27">
        <v>298300</v>
      </c>
      <c r="H48" s="27">
        <v>-695039</v>
      </c>
      <c r="I48" s="37">
        <v>0</v>
      </c>
      <c r="J48" s="26">
        <v>0</v>
      </c>
      <c r="K48" s="39">
        <f t="shared" si="0"/>
        <v>-2295810</v>
      </c>
      <c r="L48" s="17">
        <f t="shared" si="1"/>
        <v>2.3304999999999847</v>
      </c>
    </row>
    <row r="49" spans="2:12" ht="19" x14ac:dyDescent="0.25">
      <c r="B49" s="23">
        <v>42935.250185185185</v>
      </c>
      <c r="C49" s="35" t="s">
        <v>12</v>
      </c>
      <c r="D49" s="25" t="s">
        <v>26</v>
      </c>
      <c r="E49" s="31" t="s">
        <v>31</v>
      </c>
      <c r="F49" s="32">
        <v>7.6315999999999997</v>
      </c>
      <c r="G49" s="27">
        <v>299000</v>
      </c>
      <c r="H49" s="27">
        <v>-2281848</v>
      </c>
      <c r="I49" s="37">
        <v>0</v>
      </c>
      <c r="J49" s="26">
        <v>0</v>
      </c>
      <c r="K49" s="39">
        <f t="shared" si="0"/>
        <v>-4577658</v>
      </c>
      <c r="L49" s="17">
        <f t="shared" si="1"/>
        <v>9.9620999999999853</v>
      </c>
    </row>
    <row r="50" spans="2:12" ht="19" x14ac:dyDescent="0.25">
      <c r="B50" s="23">
        <v>42935.2502662037</v>
      </c>
      <c r="C50" s="35" t="s">
        <v>12</v>
      </c>
      <c r="D50" s="25" t="s">
        <v>26</v>
      </c>
      <c r="E50" s="31" t="s">
        <v>31</v>
      </c>
      <c r="F50" s="32">
        <v>0.25419999999999998</v>
      </c>
      <c r="G50" s="27">
        <v>299000</v>
      </c>
      <c r="H50" s="27">
        <v>-76006</v>
      </c>
      <c r="I50" s="37">
        <v>0</v>
      </c>
      <c r="J50" s="26">
        <v>0</v>
      </c>
      <c r="K50" s="39">
        <f t="shared" si="0"/>
        <v>-4653664</v>
      </c>
      <c r="L50" s="17">
        <f t="shared" si="1"/>
        <v>10.216299999999986</v>
      </c>
    </row>
    <row r="51" spans="2:12" ht="19" x14ac:dyDescent="0.25">
      <c r="B51" s="23">
        <v>42935.250567129631</v>
      </c>
      <c r="C51" s="35" t="s">
        <v>12</v>
      </c>
      <c r="D51" s="25" t="s">
        <v>26</v>
      </c>
      <c r="E51" s="31" t="s">
        <v>31</v>
      </c>
      <c r="F51" s="32">
        <v>5.1436000000000002</v>
      </c>
      <c r="G51" s="27">
        <v>298000</v>
      </c>
      <c r="H51" s="27">
        <v>-1532793</v>
      </c>
      <c r="I51" s="37">
        <v>0</v>
      </c>
      <c r="J51" s="26">
        <v>0</v>
      </c>
      <c r="K51" s="39">
        <f t="shared" si="0"/>
        <v>-6186457</v>
      </c>
      <c r="L51" s="17">
        <f t="shared" si="1"/>
        <v>15.359899999999985</v>
      </c>
    </row>
    <row r="52" spans="2:12" ht="19" x14ac:dyDescent="0.25">
      <c r="B52" s="23">
        <v>42935.250601851854</v>
      </c>
      <c r="C52" s="35" t="s">
        <v>12</v>
      </c>
      <c r="D52" s="25" t="s">
        <v>26</v>
      </c>
      <c r="E52" s="31" t="s">
        <v>31</v>
      </c>
      <c r="F52" s="32">
        <v>3.8799000000000001</v>
      </c>
      <c r="G52" s="27">
        <v>297700</v>
      </c>
      <c r="H52" s="27">
        <v>-1155046</v>
      </c>
      <c r="I52" s="37">
        <v>0</v>
      </c>
      <c r="J52" s="26">
        <v>0</v>
      </c>
      <c r="K52" s="39">
        <f t="shared" si="0"/>
        <v>-7341503</v>
      </c>
      <c r="L52" s="17">
        <f t="shared" si="1"/>
        <v>19.239799999999985</v>
      </c>
    </row>
    <row r="53" spans="2:12" ht="19" x14ac:dyDescent="0.25">
      <c r="B53" s="23">
        <v>42935.250659722224</v>
      </c>
      <c r="C53" s="35" t="s">
        <v>12</v>
      </c>
      <c r="D53" s="25" t="s">
        <v>26</v>
      </c>
      <c r="E53" s="31" t="s">
        <v>31</v>
      </c>
      <c r="F53" s="32">
        <v>1.28</v>
      </c>
      <c r="G53" s="27">
        <v>298000</v>
      </c>
      <c r="H53" s="27">
        <v>-381440</v>
      </c>
      <c r="I53" s="37">
        <v>0</v>
      </c>
      <c r="J53" s="26">
        <v>0</v>
      </c>
      <c r="K53" s="39">
        <f t="shared" si="0"/>
        <v>-7722943</v>
      </c>
      <c r="L53" s="17">
        <f t="shared" si="1"/>
        <v>20.519799999999986</v>
      </c>
    </row>
    <row r="54" spans="2:12" ht="19" x14ac:dyDescent="0.25">
      <c r="B54" s="23">
        <v>42935.250671296293</v>
      </c>
      <c r="C54" s="35" t="s">
        <v>12</v>
      </c>
      <c r="D54" s="25" t="s">
        <v>26</v>
      </c>
      <c r="E54" s="31" t="s">
        <v>31</v>
      </c>
      <c r="F54" s="32">
        <v>1.28</v>
      </c>
      <c r="G54" s="27">
        <v>298000</v>
      </c>
      <c r="H54" s="27">
        <v>-381440</v>
      </c>
      <c r="I54" s="37">
        <v>0</v>
      </c>
      <c r="J54" s="26">
        <v>0</v>
      </c>
      <c r="K54" s="39">
        <f t="shared" si="0"/>
        <v>-8104383</v>
      </c>
      <c r="L54" s="17">
        <f t="shared" si="1"/>
        <v>21.799799999999987</v>
      </c>
    </row>
    <row r="55" spans="2:12" ht="19" x14ac:dyDescent="0.25">
      <c r="B55" s="23">
        <v>42935.250694444447</v>
      </c>
      <c r="C55" s="35" t="s">
        <v>12</v>
      </c>
      <c r="D55" s="25" t="s">
        <v>26</v>
      </c>
      <c r="E55" s="31" t="s">
        <v>31</v>
      </c>
      <c r="F55" s="32">
        <v>1.84E-2</v>
      </c>
      <c r="G55" s="27">
        <v>298000</v>
      </c>
      <c r="H55" s="27">
        <v>-5483</v>
      </c>
      <c r="I55" s="37">
        <v>0</v>
      </c>
      <c r="J55" s="26">
        <v>0</v>
      </c>
      <c r="K55" s="39">
        <f t="shared" si="0"/>
        <v>-8109866</v>
      </c>
      <c r="L55" s="17">
        <f t="shared" si="1"/>
        <v>21.818199999999987</v>
      </c>
    </row>
    <row r="56" spans="2:12" ht="19" x14ac:dyDescent="0.25">
      <c r="B56" s="23">
        <v>42935.250787037039</v>
      </c>
      <c r="C56" s="35" t="s">
        <v>12</v>
      </c>
      <c r="D56" s="25" t="s">
        <v>26</v>
      </c>
      <c r="E56" s="31" t="s">
        <v>31</v>
      </c>
      <c r="F56" s="32">
        <v>0.39529999999999998</v>
      </c>
      <c r="G56" s="27">
        <v>297500</v>
      </c>
      <c r="H56" s="27">
        <v>-117602</v>
      </c>
      <c r="I56" s="37">
        <v>0</v>
      </c>
      <c r="J56" s="26">
        <v>0</v>
      </c>
      <c r="K56" s="39">
        <f t="shared" si="0"/>
        <v>-8227468</v>
      </c>
      <c r="L56" s="17">
        <f t="shared" si="1"/>
        <v>22.213499999999986</v>
      </c>
    </row>
    <row r="57" spans="2:12" ht="19" x14ac:dyDescent="0.25">
      <c r="B57" s="23">
        <v>42935.250891203701</v>
      </c>
      <c r="C57" s="35" t="s">
        <v>12</v>
      </c>
      <c r="D57" s="25" t="s">
        <v>26</v>
      </c>
      <c r="E57" s="31" t="s">
        <v>31</v>
      </c>
      <c r="F57" s="32">
        <v>2.2042000000000002</v>
      </c>
      <c r="G57" s="27">
        <v>297500</v>
      </c>
      <c r="H57" s="27">
        <v>-655750</v>
      </c>
      <c r="I57" s="37">
        <v>0</v>
      </c>
      <c r="J57" s="26">
        <v>0</v>
      </c>
      <c r="K57" s="39">
        <f t="shared" si="0"/>
        <v>-8883218</v>
      </c>
      <c r="L57" s="17">
        <f t="shared" si="1"/>
        <v>24.417699999999986</v>
      </c>
    </row>
    <row r="58" spans="2:12" ht="19" x14ac:dyDescent="0.25">
      <c r="B58" s="23">
        <v>42935.250891203701</v>
      </c>
      <c r="C58" s="35" t="s">
        <v>12</v>
      </c>
      <c r="D58" s="25" t="s">
        <v>26</v>
      </c>
      <c r="E58" s="31" t="s">
        <v>31</v>
      </c>
      <c r="F58" s="32">
        <v>9.1156000000000006</v>
      </c>
      <c r="G58" s="27">
        <v>297950</v>
      </c>
      <c r="H58" s="27">
        <v>-2715993</v>
      </c>
      <c r="I58" s="37">
        <v>0</v>
      </c>
      <c r="J58" s="26">
        <v>0</v>
      </c>
      <c r="K58" s="39">
        <f t="shared" si="0"/>
        <v>-11599211</v>
      </c>
      <c r="L58" s="17">
        <f t="shared" si="1"/>
        <v>33.533299999999983</v>
      </c>
    </row>
    <row r="59" spans="2:12" ht="19" x14ac:dyDescent="0.25">
      <c r="B59" s="23">
        <v>42935.251944444448</v>
      </c>
      <c r="C59" s="35" t="s">
        <v>12</v>
      </c>
      <c r="D59" s="25" t="s">
        <v>28</v>
      </c>
      <c r="E59" s="31" t="s">
        <v>30</v>
      </c>
      <c r="F59" s="32">
        <v>2</v>
      </c>
      <c r="G59" s="27">
        <v>294000</v>
      </c>
      <c r="H59" s="27">
        <v>-588000</v>
      </c>
      <c r="I59" s="28" t="s">
        <v>192</v>
      </c>
      <c r="J59" s="26">
        <v>0</v>
      </c>
      <c r="K59" s="39">
        <f t="shared" si="0"/>
        <v>-12187211</v>
      </c>
      <c r="L59" s="17">
        <f t="shared" si="1"/>
        <v>35.53149999999998</v>
      </c>
    </row>
    <row r="60" spans="2:12" ht="19" x14ac:dyDescent="0.25">
      <c r="B60" s="23">
        <v>42935.251979166664</v>
      </c>
      <c r="C60" s="35" t="s">
        <v>12</v>
      </c>
      <c r="D60" s="25" t="s">
        <v>28</v>
      </c>
      <c r="E60" s="31" t="s">
        <v>30</v>
      </c>
      <c r="F60" s="32">
        <v>2</v>
      </c>
      <c r="G60" s="27">
        <v>292500</v>
      </c>
      <c r="H60" s="27">
        <v>-585000</v>
      </c>
      <c r="I60" s="28" t="s">
        <v>192</v>
      </c>
      <c r="J60" s="26">
        <v>0</v>
      </c>
      <c r="K60" s="39">
        <f t="shared" si="0"/>
        <v>-12772211</v>
      </c>
      <c r="L60" s="17">
        <f t="shared" si="1"/>
        <v>37.529699999999977</v>
      </c>
    </row>
    <row r="61" spans="2:12" ht="19" x14ac:dyDescent="0.25">
      <c r="B61" s="23">
        <v>42935.252245370371</v>
      </c>
      <c r="C61" s="35" t="s">
        <v>12</v>
      </c>
      <c r="D61" s="25" t="s">
        <v>28</v>
      </c>
      <c r="E61" s="31" t="s">
        <v>30</v>
      </c>
      <c r="F61" s="32">
        <v>1</v>
      </c>
      <c r="G61" s="27">
        <v>292000</v>
      </c>
      <c r="H61" s="27">
        <v>-292000</v>
      </c>
      <c r="I61" s="28" t="s">
        <v>193</v>
      </c>
      <c r="J61" s="26">
        <v>0</v>
      </c>
      <c r="K61" s="39">
        <f t="shared" si="0"/>
        <v>-13064211</v>
      </c>
      <c r="L61" s="17">
        <f t="shared" si="1"/>
        <v>38.528599999999976</v>
      </c>
    </row>
    <row r="62" spans="2:12" ht="19" x14ac:dyDescent="0.25">
      <c r="B62" s="23">
        <v>42935.252245370371</v>
      </c>
      <c r="C62" s="35" t="s">
        <v>12</v>
      </c>
      <c r="D62" s="25" t="s">
        <v>28</v>
      </c>
      <c r="E62" s="31" t="s">
        <v>30</v>
      </c>
      <c r="F62" s="32">
        <v>1</v>
      </c>
      <c r="G62" s="27">
        <v>292000</v>
      </c>
      <c r="H62" s="27">
        <v>-292000</v>
      </c>
      <c r="I62" s="28" t="s">
        <v>193</v>
      </c>
      <c r="J62" s="26">
        <v>0</v>
      </c>
      <c r="K62" s="39">
        <f t="shared" si="0"/>
        <v>-13356211</v>
      </c>
      <c r="L62" s="17">
        <f t="shared" si="1"/>
        <v>39.527499999999975</v>
      </c>
    </row>
    <row r="63" spans="2:12" ht="19" x14ac:dyDescent="0.25">
      <c r="B63" s="23">
        <v>42935.252245370371</v>
      </c>
      <c r="C63" s="35" t="s">
        <v>12</v>
      </c>
      <c r="D63" s="25" t="s">
        <v>28</v>
      </c>
      <c r="E63" s="31" t="s">
        <v>30</v>
      </c>
      <c r="F63" s="32">
        <v>2</v>
      </c>
      <c r="G63" s="27">
        <v>290500</v>
      </c>
      <c r="H63" s="27">
        <v>-581000</v>
      </c>
      <c r="I63" s="28" t="s">
        <v>192</v>
      </c>
      <c r="J63" s="26">
        <v>0</v>
      </c>
      <c r="K63" s="39">
        <f t="shared" si="0"/>
        <v>-13937211</v>
      </c>
      <c r="L63" s="17">
        <f t="shared" si="1"/>
        <v>41.525699999999972</v>
      </c>
    </row>
    <row r="64" spans="2:12" ht="19" x14ac:dyDescent="0.25">
      <c r="B64" s="23">
        <v>42935.252268518518</v>
      </c>
      <c r="C64" s="35" t="s">
        <v>12</v>
      </c>
      <c r="D64" s="25" t="s">
        <v>28</v>
      </c>
      <c r="E64" s="31" t="s">
        <v>30</v>
      </c>
      <c r="F64" s="32">
        <v>2</v>
      </c>
      <c r="G64" s="27">
        <v>292400</v>
      </c>
      <c r="H64" s="27">
        <v>-584800</v>
      </c>
      <c r="I64" s="28" t="s">
        <v>194</v>
      </c>
      <c r="J64" s="26">
        <v>0</v>
      </c>
      <c r="K64" s="39">
        <f t="shared" si="0"/>
        <v>-14522011</v>
      </c>
      <c r="L64" s="17">
        <f t="shared" si="1"/>
        <v>43.52349999999997</v>
      </c>
    </row>
    <row r="65" spans="2:12" ht="19" x14ac:dyDescent="0.25">
      <c r="B65" s="23">
        <v>42935.252280092594</v>
      </c>
      <c r="C65" s="35" t="s">
        <v>12</v>
      </c>
      <c r="D65" s="25" t="s">
        <v>28</v>
      </c>
      <c r="E65" s="31" t="s">
        <v>30</v>
      </c>
      <c r="F65" s="32">
        <v>2</v>
      </c>
      <c r="G65" s="27">
        <v>290500</v>
      </c>
      <c r="H65" s="27">
        <v>-581000</v>
      </c>
      <c r="I65" s="28" t="s">
        <v>192</v>
      </c>
      <c r="J65" s="26">
        <v>0</v>
      </c>
      <c r="K65" s="39">
        <f t="shared" si="0"/>
        <v>-15103011</v>
      </c>
      <c r="L65" s="17">
        <f t="shared" si="1"/>
        <v>45.521699999999967</v>
      </c>
    </row>
    <row r="66" spans="2:12" ht="19" x14ac:dyDescent="0.25">
      <c r="B66" s="23">
        <v>42935.252523148149</v>
      </c>
      <c r="C66" s="35" t="s">
        <v>12</v>
      </c>
      <c r="D66" s="25" t="s">
        <v>28</v>
      </c>
      <c r="E66" s="31" t="s">
        <v>30</v>
      </c>
      <c r="F66" s="32">
        <v>2</v>
      </c>
      <c r="G66" s="27">
        <v>290000</v>
      </c>
      <c r="H66" s="27">
        <v>-580000</v>
      </c>
      <c r="I66" s="28" t="s">
        <v>192</v>
      </c>
      <c r="J66" s="26">
        <v>0</v>
      </c>
      <c r="K66" s="39">
        <f t="shared" si="0"/>
        <v>-15683011</v>
      </c>
      <c r="L66" s="17">
        <f t="shared" si="1"/>
        <v>47.519899999999964</v>
      </c>
    </row>
    <row r="67" spans="2:12" ht="19" x14ac:dyDescent="0.25">
      <c r="B67" s="23">
        <v>42935.252557870372</v>
      </c>
      <c r="C67" s="35" t="s">
        <v>12</v>
      </c>
      <c r="D67" s="25" t="s">
        <v>28</v>
      </c>
      <c r="E67" s="31" t="s">
        <v>30</v>
      </c>
      <c r="F67" s="32">
        <v>2</v>
      </c>
      <c r="G67" s="27">
        <v>289500</v>
      </c>
      <c r="H67" s="27">
        <v>-579000</v>
      </c>
      <c r="I67" s="28" t="s">
        <v>192</v>
      </c>
      <c r="J67" s="26">
        <v>0</v>
      </c>
      <c r="K67" s="39">
        <f t="shared" si="0"/>
        <v>-16262011</v>
      </c>
      <c r="L67" s="17">
        <f t="shared" si="1"/>
        <v>49.518099999999961</v>
      </c>
    </row>
    <row r="68" spans="2:12" ht="19" x14ac:dyDescent="0.25">
      <c r="B68" s="23">
        <v>42935.252557870372</v>
      </c>
      <c r="C68" s="35" t="s">
        <v>12</v>
      </c>
      <c r="D68" s="25" t="s">
        <v>28</v>
      </c>
      <c r="E68" s="31" t="s">
        <v>30</v>
      </c>
      <c r="F68" s="32">
        <v>2</v>
      </c>
      <c r="G68" s="27">
        <v>288500</v>
      </c>
      <c r="H68" s="27">
        <v>-577000</v>
      </c>
      <c r="I68" s="28" t="s">
        <v>192</v>
      </c>
      <c r="J68" s="26">
        <v>0</v>
      </c>
      <c r="K68" s="39">
        <f t="shared" si="0"/>
        <v>-16839011</v>
      </c>
      <c r="L68" s="17">
        <f t="shared" si="1"/>
        <v>51.516299999999958</v>
      </c>
    </row>
    <row r="69" spans="2:12" ht="19" x14ac:dyDescent="0.25">
      <c r="B69" s="23">
        <v>42935.252708333333</v>
      </c>
      <c r="C69" s="35" t="s">
        <v>12</v>
      </c>
      <c r="D69" s="25" t="s">
        <v>28</v>
      </c>
      <c r="E69" s="31" t="s">
        <v>30</v>
      </c>
      <c r="F69" s="32">
        <v>2</v>
      </c>
      <c r="G69" s="27">
        <v>288000</v>
      </c>
      <c r="H69" s="27">
        <v>-576000</v>
      </c>
      <c r="I69" s="28" t="s">
        <v>192</v>
      </c>
      <c r="J69" s="26">
        <v>0</v>
      </c>
      <c r="K69" s="39">
        <f t="shared" si="0"/>
        <v>-17415011</v>
      </c>
      <c r="L69" s="17">
        <f t="shared" si="1"/>
        <v>53.514499999999956</v>
      </c>
    </row>
    <row r="70" spans="2:12" ht="19" x14ac:dyDescent="0.25">
      <c r="B70" s="23">
        <v>42935.253032407411</v>
      </c>
      <c r="C70" s="35" t="s">
        <v>12</v>
      </c>
      <c r="D70" s="25" t="s">
        <v>28</v>
      </c>
      <c r="E70" s="31" t="s">
        <v>30</v>
      </c>
      <c r="F70" s="32">
        <v>2</v>
      </c>
      <c r="G70" s="27">
        <v>287000</v>
      </c>
      <c r="H70" s="27">
        <v>-574000</v>
      </c>
      <c r="I70" s="28" t="s">
        <v>192</v>
      </c>
      <c r="J70" s="26">
        <v>0</v>
      </c>
      <c r="K70" s="39">
        <f t="shared" ref="K70:K133" si="2">K69+H70-IF(COUNT(FIND("KRW",I70))=1,SUBSTITUTE(I70,"KRW",""),0)</f>
        <v>-17989011</v>
      </c>
      <c r="L70" s="17">
        <f t="shared" ref="L70:L133" si="3">L69+F70-IF(COUNT(FIND("ETH",I70))=1,SUBSTITUTE(I70,"ETH",""), 0)</f>
        <v>55.512699999999953</v>
      </c>
    </row>
    <row r="71" spans="2:12" ht="19" x14ac:dyDescent="0.25">
      <c r="B71" s="23">
        <v>42935.25335648148</v>
      </c>
      <c r="C71" s="35" t="s">
        <v>12</v>
      </c>
      <c r="D71" s="25" t="s">
        <v>28</v>
      </c>
      <c r="E71" s="31" t="s">
        <v>30</v>
      </c>
      <c r="F71" s="32">
        <v>2</v>
      </c>
      <c r="G71" s="27">
        <v>286000</v>
      </c>
      <c r="H71" s="27">
        <v>-572000</v>
      </c>
      <c r="I71" s="28" t="s">
        <v>192</v>
      </c>
      <c r="J71" s="26">
        <v>0</v>
      </c>
      <c r="K71" s="39">
        <f t="shared" si="2"/>
        <v>-18561011</v>
      </c>
      <c r="L71" s="17">
        <f t="shared" si="3"/>
        <v>57.51089999999995</v>
      </c>
    </row>
    <row r="72" spans="2:12" ht="19" x14ac:dyDescent="0.25">
      <c r="B72" s="23">
        <v>42935.25335648148</v>
      </c>
      <c r="C72" s="35" t="s">
        <v>12</v>
      </c>
      <c r="D72" s="25" t="s">
        <v>28</v>
      </c>
      <c r="E72" s="31" t="s">
        <v>30</v>
      </c>
      <c r="F72" s="32">
        <v>1.1849000000000001</v>
      </c>
      <c r="G72" s="27">
        <v>286000</v>
      </c>
      <c r="H72" s="27">
        <v>-338881</v>
      </c>
      <c r="I72" s="28" t="s">
        <v>195</v>
      </c>
      <c r="J72" s="26">
        <v>0</v>
      </c>
      <c r="K72" s="39">
        <f t="shared" si="2"/>
        <v>-18899892</v>
      </c>
      <c r="L72" s="17">
        <f t="shared" si="3"/>
        <v>58.694799999999951</v>
      </c>
    </row>
    <row r="73" spans="2:12" ht="19" x14ac:dyDescent="0.25">
      <c r="B73" s="23">
        <v>42935.32402777778</v>
      </c>
      <c r="C73" s="35" t="s">
        <v>12</v>
      </c>
      <c r="D73" s="25" t="s">
        <v>26</v>
      </c>
      <c r="E73" s="33" t="s">
        <v>196</v>
      </c>
      <c r="F73" s="32">
        <v>-33.532800000000002</v>
      </c>
      <c r="G73" s="27">
        <v>261000</v>
      </c>
      <c r="H73" s="27">
        <v>8752061</v>
      </c>
      <c r="I73" s="28" t="s">
        <v>197</v>
      </c>
      <c r="J73" s="27">
        <v>-1274506</v>
      </c>
      <c r="K73" s="39">
        <f t="shared" si="2"/>
        <v>-10175953</v>
      </c>
      <c r="L73" s="17">
        <f t="shared" si="3"/>
        <v>25.161999999999949</v>
      </c>
    </row>
    <row r="74" spans="2:12" ht="19" x14ac:dyDescent="0.25">
      <c r="B74" s="23">
        <v>42935.502442129633</v>
      </c>
      <c r="C74" s="35" t="s">
        <v>12</v>
      </c>
      <c r="D74" s="25" t="s">
        <v>26</v>
      </c>
      <c r="E74" s="31" t="s">
        <v>31</v>
      </c>
      <c r="F74" s="32">
        <v>19.720300000000002</v>
      </c>
      <c r="G74" s="27">
        <v>248500</v>
      </c>
      <c r="H74" s="27">
        <v>-4900495</v>
      </c>
      <c r="I74" s="37">
        <v>0</v>
      </c>
      <c r="J74" s="26">
        <v>0</v>
      </c>
      <c r="K74" s="39">
        <f t="shared" si="2"/>
        <v>-15076448</v>
      </c>
      <c r="L74" s="17">
        <f t="shared" si="3"/>
        <v>44.882299999999951</v>
      </c>
    </row>
    <row r="75" spans="2:12" ht="19" x14ac:dyDescent="0.25">
      <c r="B75" s="23">
        <v>42935.816377314812</v>
      </c>
      <c r="C75" s="35" t="s">
        <v>12</v>
      </c>
      <c r="D75" s="25" t="s">
        <v>28</v>
      </c>
      <c r="E75" s="33" t="s">
        <v>29</v>
      </c>
      <c r="F75" s="32">
        <v>-3.3647</v>
      </c>
      <c r="G75" s="27">
        <v>271850</v>
      </c>
      <c r="H75" s="27">
        <v>914694</v>
      </c>
      <c r="I75" s="28" t="s">
        <v>198</v>
      </c>
      <c r="J75" s="26">
        <v>0</v>
      </c>
      <c r="K75" s="39">
        <f t="shared" si="2"/>
        <v>-14162578</v>
      </c>
      <c r="L75" s="17">
        <f t="shared" si="3"/>
        <v>41.517599999999952</v>
      </c>
    </row>
    <row r="76" spans="2:12" ht="19" x14ac:dyDescent="0.25">
      <c r="B76" s="23">
        <v>42935.816377314812</v>
      </c>
      <c r="C76" s="35" t="s">
        <v>12</v>
      </c>
      <c r="D76" s="25" t="s">
        <v>28</v>
      </c>
      <c r="E76" s="33" t="s">
        <v>29</v>
      </c>
      <c r="F76" s="32">
        <v>-8.3935999999999993</v>
      </c>
      <c r="G76" s="27">
        <v>271850</v>
      </c>
      <c r="H76" s="27">
        <v>2281800</v>
      </c>
      <c r="I76" s="28" t="s">
        <v>199</v>
      </c>
      <c r="J76" s="26">
        <v>0</v>
      </c>
      <c r="K76" s="39">
        <f t="shared" si="2"/>
        <v>-11882832</v>
      </c>
      <c r="L76" s="17">
        <f t="shared" si="3"/>
        <v>33.123999999999953</v>
      </c>
    </row>
    <row r="77" spans="2:12" ht="19" x14ac:dyDescent="0.25">
      <c r="B77" s="23">
        <v>42935.816388888888</v>
      </c>
      <c r="C77" s="35" t="s">
        <v>12</v>
      </c>
      <c r="D77" s="25" t="s">
        <v>28</v>
      </c>
      <c r="E77" s="33" t="s">
        <v>29</v>
      </c>
      <c r="F77" s="32">
        <v>-1</v>
      </c>
      <c r="G77" s="27">
        <v>271850</v>
      </c>
      <c r="H77" s="27">
        <v>271850</v>
      </c>
      <c r="I77" s="28" t="s">
        <v>200</v>
      </c>
      <c r="J77" s="26">
        <v>0</v>
      </c>
      <c r="K77" s="39">
        <f t="shared" si="2"/>
        <v>-11611227</v>
      </c>
      <c r="L77" s="17">
        <f t="shared" si="3"/>
        <v>32.123999999999953</v>
      </c>
    </row>
    <row r="78" spans="2:12" ht="19" x14ac:dyDescent="0.25">
      <c r="B78" s="23">
        <v>42935.816400462965</v>
      </c>
      <c r="C78" s="35" t="s">
        <v>12</v>
      </c>
      <c r="D78" s="25" t="s">
        <v>28</v>
      </c>
      <c r="E78" s="33" t="s">
        <v>29</v>
      </c>
      <c r="F78" s="32">
        <v>-1.4350000000000001</v>
      </c>
      <c r="G78" s="27">
        <v>271850</v>
      </c>
      <c r="H78" s="27">
        <v>390105</v>
      </c>
      <c r="I78" s="28" t="s">
        <v>201</v>
      </c>
      <c r="J78" s="26">
        <v>0</v>
      </c>
      <c r="K78" s="39">
        <f t="shared" si="2"/>
        <v>-11221474</v>
      </c>
      <c r="L78" s="17">
        <f t="shared" si="3"/>
        <v>30.688999999999954</v>
      </c>
    </row>
    <row r="79" spans="2:12" ht="19" x14ac:dyDescent="0.25">
      <c r="B79" s="23">
        <v>42935.816412037035</v>
      </c>
      <c r="C79" s="35" t="s">
        <v>12</v>
      </c>
      <c r="D79" s="25" t="s">
        <v>28</v>
      </c>
      <c r="E79" s="33" t="s">
        <v>29</v>
      </c>
      <c r="F79" s="32">
        <v>-10.9681</v>
      </c>
      <c r="G79" s="27">
        <v>271850</v>
      </c>
      <c r="H79" s="27">
        <v>2981678</v>
      </c>
      <c r="I79" s="28" t="s">
        <v>202</v>
      </c>
      <c r="J79" s="26">
        <v>0</v>
      </c>
      <c r="K79" s="39">
        <f t="shared" si="2"/>
        <v>-8242480</v>
      </c>
      <c r="L79" s="17">
        <f t="shared" si="3"/>
        <v>19.720899999999954</v>
      </c>
    </row>
    <row r="80" spans="2:12" ht="19" x14ac:dyDescent="0.25">
      <c r="B80" s="23">
        <v>42935.8358912037</v>
      </c>
      <c r="C80" s="35" t="s">
        <v>12</v>
      </c>
      <c r="D80" s="25" t="s">
        <v>28</v>
      </c>
      <c r="E80" s="31" t="s">
        <v>30</v>
      </c>
      <c r="F80" s="32">
        <v>5.3718000000000004</v>
      </c>
      <c r="G80" s="27">
        <v>270000</v>
      </c>
      <c r="H80" s="27">
        <v>-1450386</v>
      </c>
      <c r="I80" s="28" t="s">
        <v>203</v>
      </c>
      <c r="J80" s="26">
        <v>0</v>
      </c>
      <c r="K80" s="39">
        <f t="shared" si="2"/>
        <v>-9692866</v>
      </c>
      <c r="L80" s="17">
        <f t="shared" si="3"/>
        <v>25.087899999999955</v>
      </c>
    </row>
    <row r="81" spans="2:12" ht="19" x14ac:dyDescent="0.25">
      <c r="B81" s="23">
        <v>42935.841122685182</v>
      </c>
      <c r="C81" s="35" t="s">
        <v>12</v>
      </c>
      <c r="D81" s="25" t="s">
        <v>28</v>
      </c>
      <c r="E81" s="31" t="s">
        <v>30</v>
      </c>
      <c r="F81" s="32">
        <v>5.3718000000000004</v>
      </c>
      <c r="G81" s="27">
        <v>268500</v>
      </c>
      <c r="H81" s="27">
        <v>-1442328</v>
      </c>
      <c r="I81" s="28" t="s">
        <v>203</v>
      </c>
      <c r="J81" s="26">
        <v>0</v>
      </c>
      <c r="K81" s="39">
        <f t="shared" si="2"/>
        <v>-11135194</v>
      </c>
      <c r="L81" s="17">
        <f t="shared" si="3"/>
        <v>30.454899999999956</v>
      </c>
    </row>
    <row r="82" spans="2:12" ht="19" x14ac:dyDescent="0.25">
      <c r="B82" s="23">
        <v>42935.885810185187</v>
      </c>
      <c r="C82" s="35" t="s">
        <v>12</v>
      </c>
      <c r="D82" s="25" t="s">
        <v>26</v>
      </c>
      <c r="E82" s="31" t="s">
        <v>31</v>
      </c>
      <c r="F82" s="32">
        <v>0.33550000000000002</v>
      </c>
      <c r="G82" s="27">
        <v>265550</v>
      </c>
      <c r="H82" s="27">
        <v>-89092</v>
      </c>
      <c r="I82" s="37">
        <v>0</v>
      </c>
      <c r="J82" s="26">
        <v>0</v>
      </c>
      <c r="K82" s="39">
        <f t="shared" si="2"/>
        <v>-11224286</v>
      </c>
      <c r="L82" s="17">
        <f t="shared" si="3"/>
        <v>30.790399999999956</v>
      </c>
    </row>
    <row r="83" spans="2:12" ht="19" x14ac:dyDescent="0.25">
      <c r="B83" s="23">
        <v>42935.885810185187</v>
      </c>
      <c r="C83" s="35" t="s">
        <v>12</v>
      </c>
      <c r="D83" s="25" t="s">
        <v>26</v>
      </c>
      <c r="E83" s="31" t="s">
        <v>31</v>
      </c>
      <c r="F83" s="32">
        <v>1.9677</v>
      </c>
      <c r="G83" s="27">
        <v>265550</v>
      </c>
      <c r="H83" s="27">
        <v>-522523</v>
      </c>
      <c r="I83" s="37">
        <v>0</v>
      </c>
      <c r="J83" s="26">
        <v>0</v>
      </c>
      <c r="K83" s="39">
        <f t="shared" si="2"/>
        <v>-11746809</v>
      </c>
      <c r="L83" s="17">
        <f t="shared" si="3"/>
        <v>32.758099999999956</v>
      </c>
    </row>
    <row r="84" spans="2:12" ht="19" x14ac:dyDescent="0.25">
      <c r="B84" s="23">
        <v>42935.885821759257</v>
      </c>
      <c r="C84" s="35" t="s">
        <v>12</v>
      </c>
      <c r="D84" s="25" t="s">
        <v>26</v>
      </c>
      <c r="E84" s="31" t="s">
        <v>31</v>
      </c>
      <c r="F84" s="32">
        <v>12.36</v>
      </c>
      <c r="G84" s="27">
        <v>265550</v>
      </c>
      <c r="H84" s="27">
        <v>-3282198</v>
      </c>
      <c r="I84" s="37">
        <v>0</v>
      </c>
      <c r="J84" s="26">
        <v>0</v>
      </c>
      <c r="K84" s="39">
        <f t="shared" si="2"/>
        <v>-15029007</v>
      </c>
      <c r="L84" s="17">
        <f t="shared" si="3"/>
        <v>45.118099999999956</v>
      </c>
    </row>
    <row r="85" spans="2:12" ht="19" x14ac:dyDescent="0.25">
      <c r="B85" s="23">
        <v>42935.88653935185</v>
      </c>
      <c r="C85" s="35" t="s">
        <v>12</v>
      </c>
      <c r="D85" s="25" t="s">
        <v>28</v>
      </c>
      <c r="E85" s="31" t="s">
        <v>30</v>
      </c>
      <c r="F85" s="32">
        <v>10.8592</v>
      </c>
      <c r="G85" s="27">
        <v>265000</v>
      </c>
      <c r="H85" s="27">
        <v>-2877688</v>
      </c>
      <c r="I85" s="28" t="s">
        <v>204</v>
      </c>
      <c r="J85" s="26">
        <v>0</v>
      </c>
      <c r="K85" s="39">
        <f t="shared" si="2"/>
        <v>-17906695</v>
      </c>
      <c r="L85" s="17">
        <f t="shared" si="3"/>
        <v>55.967599999999955</v>
      </c>
    </row>
    <row r="86" spans="2:12" ht="19" x14ac:dyDescent="0.25">
      <c r="B86" s="23">
        <v>42935.887048611112</v>
      </c>
      <c r="C86" s="35" t="s">
        <v>12</v>
      </c>
      <c r="D86" s="25" t="s">
        <v>26</v>
      </c>
      <c r="E86" s="31" t="s">
        <v>31</v>
      </c>
      <c r="F86" s="32">
        <v>7.0699999999999999E-2</v>
      </c>
      <c r="G86" s="27">
        <v>264550</v>
      </c>
      <c r="H86" s="27">
        <v>-18704</v>
      </c>
      <c r="I86" s="37">
        <v>0</v>
      </c>
      <c r="J86" s="26">
        <v>0</v>
      </c>
      <c r="K86" s="39">
        <f t="shared" si="2"/>
        <v>-17925399</v>
      </c>
      <c r="L86" s="17">
        <f t="shared" si="3"/>
        <v>56.038299999999957</v>
      </c>
    </row>
    <row r="87" spans="2:12" ht="19" x14ac:dyDescent="0.25">
      <c r="B87" s="23">
        <v>42935.88753472222</v>
      </c>
      <c r="C87" s="35" t="s">
        <v>12</v>
      </c>
      <c r="D87" s="25" t="s">
        <v>26</v>
      </c>
      <c r="E87" s="31" t="s">
        <v>31</v>
      </c>
      <c r="F87" s="32">
        <v>1.2967</v>
      </c>
      <c r="G87" s="27">
        <v>263550</v>
      </c>
      <c r="H87" s="27">
        <v>-341745</v>
      </c>
      <c r="I87" s="37">
        <v>0</v>
      </c>
      <c r="J87" s="26">
        <v>0</v>
      </c>
      <c r="K87" s="39">
        <f t="shared" si="2"/>
        <v>-18267144</v>
      </c>
      <c r="L87" s="17">
        <f t="shared" si="3"/>
        <v>57.334999999999958</v>
      </c>
    </row>
    <row r="88" spans="2:12" ht="19" x14ac:dyDescent="0.25">
      <c r="B88" s="23">
        <v>42936.338333333333</v>
      </c>
      <c r="C88" s="35" t="s">
        <v>12</v>
      </c>
      <c r="D88" s="25" t="s">
        <v>26</v>
      </c>
      <c r="E88" s="33" t="s">
        <v>162</v>
      </c>
      <c r="F88" s="32">
        <v>-2.4400000000000002E-2</v>
      </c>
      <c r="G88" s="27">
        <v>223100</v>
      </c>
      <c r="H88" s="27">
        <v>5444</v>
      </c>
      <c r="I88" s="37">
        <v>0</v>
      </c>
      <c r="J88" s="26">
        <v>0</v>
      </c>
      <c r="K88" s="39">
        <f t="shared" si="2"/>
        <v>-18261700</v>
      </c>
      <c r="L88" s="17">
        <f t="shared" si="3"/>
        <v>57.310599999999958</v>
      </c>
    </row>
    <row r="89" spans="2:12" ht="19" x14ac:dyDescent="0.25">
      <c r="B89" s="23">
        <v>42936.338333333333</v>
      </c>
      <c r="C89" s="35" t="s">
        <v>12</v>
      </c>
      <c r="D89" s="25" t="s">
        <v>26</v>
      </c>
      <c r="E89" s="33" t="s">
        <v>196</v>
      </c>
      <c r="F89" s="32">
        <v>-35.726500000000001</v>
      </c>
      <c r="G89" s="27">
        <v>223000</v>
      </c>
      <c r="H89" s="27">
        <v>7967010</v>
      </c>
      <c r="I89" s="28" t="s">
        <v>205</v>
      </c>
      <c r="J89" s="27">
        <v>-1207995</v>
      </c>
      <c r="K89" s="39">
        <f t="shared" si="2"/>
        <v>-10320379</v>
      </c>
      <c r="L89" s="17">
        <f t="shared" si="3"/>
        <v>21.584099999999957</v>
      </c>
    </row>
    <row r="90" spans="2:12" ht="19" x14ac:dyDescent="0.25">
      <c r="B90" s="23">
        <v>42936.358078703706</v>
      </c>
      <c r="C90" s="35" t="s">
        <v>12</v>
      </c>
      <c r="D90" s="25" t="s">
        <v>28</v>
      </c>
      <c r="E90" s="33" t="s">
        <v>29</v>
      </c>
      <c r="F90" s="32">
        <v>-21.583400000000001</v>
      </c>
      <c r="G90" s="27">
        <v>209500</v>
      </c>
      <c r="H90" s="27">
        <v>4521722</v>
      </c>
      <c r="I90" s="28" t="s">
        <v>206</v>
      </c>
      <c r="J90" s="26">
        <v>0</v>
      </c>
      <c r="K90" s="39">
        <f t="shared" si="2"/>
        <v>-5803631</v>
      </c>
      <c r="L90" s="17">
        <f t="shared" si="3"/>
        <v>6.9999999995573603E-4</v>
      </c>
    </row>
    <row r="91" spans="2:12" ht="19" x14ac:dyDescent="0.25">
      <c r="B91" s="23">
        <v>42936.878206018519</v>
      </c>
      <c r="C91" s="35" t="s">
        <v>12</v>
      </c>
      <c r="D91" s="25" t="s">
        <v>26</v>
      </c>
      <c r="E91" s="33" t="s">
        <v>27</v>
      </c>
      <c r="F91" s="32">
        <v>-0.68430000000000002</v>
      </c>
      <c r="G91" s="27">
        <v>253950</v>
      </c>
      <c r="H91" s="27">
        <v>173778</v>
      </c>
      <c r="I91" s="37">
        <v>0</v>
      </c>
      <c r="J91" s="26">
        <v>0</v>
      </c>
      <c r="K91" s="39">
        <f t="shared" si="2"/>
        <v>-5629853</v>
      </c>
      <c r="L91" s="17">
        <f t="shared" si="3"/>
        <v>-0.68360000000004428</v>
      </c>
    </row>
    <row r="92" spans="2:12" ht="19" x14ac:dyDescent="0.25">
      <c r="B92" s="23">
        <v>42936.878206018519</v>
      </c>
      <c r="C92" s="35" t="s">
        <v>12</v>
      </c>
      <c r="D92" s="25" t="s">
        <v>26</v>
      </c>
      <c r="E92" s="33" t="s">
        <v>27</v>
      </c>
      <c r="F92" s="32">
        <v>-7.7294</v>
      </c>
      <c r="G92" s="27">
        <v>253500</v>
      </c>
      <c r="H92" s="27">
        <v>1959403</v>
      </c>
      <c r="I92" s="37">
        <v>0</v>
      </c>
      <c r="J92" s="26">
        <v>0</v>
      </c>
      <c r="K92" s="39">
        <f t="shared" si="2"/>
        <v>-3670450</v>
      </c>
      <c r="L92" s="17">
        <f t="shared" si="3"/>
        <v>-8.4130000000000447</v>
      </c>
    </row>
    <row r="93" spans="2:12" ht="19" x14ac:dyDescent="0.25">
      <c r="B93" s="23">
        <v>42936.878206018519</v>
      </c>
      <c r="C93" s="35" t="s">
        <v>12</v>
      </c>
      <c r="D93" s="25" t="s">
        <v>26</v>
      </c>
      <c r="E93" s="33" t="s">
        <v>27</v>
      </c>
      <c r="F93" s="32">
        <v>-9.5043000000000006</v>
      </c>
      <c r="G93" s="27">
        <v>252600</v>
      </c>
      <c r="H93" s="27">
        <v>2400786</v>
      </c>
      <c r="I93" s="37">
        <v>0</v>
      </c>
      <c r="J93" s="26">
        <v>0</v>
      </c>
      <c r="K93" s="39">
        <f t="shared" si="2"/>
        <v>-1269664</v>
      </c>
      <c r="L93" s="17">
        <f t="shared" si="3"/>
        <v>-17.917300000000047</v>
      </c>
    </row>
    <row r="94" spans="2:12" ht="19" x14ac:dyDescent="0.25">
      <c r="B94" s="23">
        <v>42936.883969907409</v>
      </c>
      <c r="C94" s="35" t="s">
        <v>12</v>
      </c>
      <c r="D94" s="25" t="s">
        <v>26</v>
      </c>
      <c r="E94" s="33" t="s">
        <v>27</v>
      </c>
      <c r="F94" s="32">
        <v>-1</v>
      </c>
      <c r="G94" s="27">
        <v>252000</v>
      </c>
      <c r="H94" s="27">
        <v>252000</v>
      </c>
      <c r="I94" s="37">
        <v>0</v>
      </c>
      <c r="J94" s="26">
        <v>0</v>
      </c>
      <c r="K94" s="39">
        <f t="shared" si="2"/>
        <v>-1017664</v>
      </c>
      <c r="L94" s="17">
        <f t="shared" si="3"/>
        <v>-18.917300000000047</v>
      </c>
    </row>
    <row r="95" spans="2:12" ht="19" x14ac:dyDescent="0.25">
      <c r="B95" s="23">
        <v>42936.888726851852</v>
      </c>
      <c r="C95" s="35" t="s">
        <v>12</v>
      </c>
      <c r="D95" s="25" t="s">
        <v>26</v>
      </c>
      <c r="E95" s="33" t="s">
        <v>27</v>
      </c>
      <c r="F95" s="32">
        <v>-7.2637</v>
      </c>
      <c r="G95" s="27">
        <v>255000</v>
      </c>
      <c r="H95" s="27">
        <v>1852244</v>
      </c>
      <c r="I95" s="37">
        <v>0</v>
      </c>
      <c r="J95" s="26">
        <v>0</v>
      </c>
      <c r="K95" s="39">
        <f t="shared" si="2"/>
        <v>834580</v>
      </c>
      <c r="L95" s="17">
        <f t="shared" si="3"/>
        <v>-26.181000000000047</v>
      </c>
    </row>
    <row r="96" spans="2:12" ht="19" x14ac:dyDescent="0.25">
      <c r="B96" s="23">
        <v>42936.888738425929</v>
      </c>
      <c r="C96" s="35" t="s">
        <v>12</v>
      </c>
      <c r="D96" s="25" t="s">
        <v>26</v>
      </c>
      <c r="E96" s="33" t="s">
        <v>27</v>
      </c>
      <c r="F96" s="32">
        <v>-1.1482000000000001</v>
      </c>
      <c r="G96" s="27">
        <v>255000</v>
      </c>
      <c r="H96" s="27">
        <v>292791</v>
      </c>
      <c r="I96" s="37">
        <v>0</v>
      </c>
      <c r="J96" s="26">
        <v>0</v>
      </c>
      <c r="K96" s="39">
        <f t="shared" si="2"/>
        <v>1127371</v>
      </c>
      <c r="L96" s="17">
        <f t="shared" si="3"/>
        <v>-27.329200000000046</v>
      </c>
    </row>
    <row r="97" spans="2:12" ht="19" x14ac:dyDescent="0.25">
      <c r="B97" s="23">
        <v>42936.888738425929</v>
      </c>
      <c r="C97" s="35" t="s">
        <v>12</v>
      </c>
      <c r="D97" s="25" t="s">
        <v>26</v>
      </c>
      <c r="E97" s="33" t="s">
        <v>27</v>
      </c>
      <c r="F97" s="32">
        <v>-3.7521</v>
      </c>
      <c r="G97" s="27">
        <v>255000</v>
      </c>
      <c r="H97" s="27">
        <v>956786</v>
      </c>
      <c r="I97" s="37">
        <v>0</v>
      </c>
      <c r="J97" s="26">
        <v>0</v>
      </c>
      <c r="K97" s="39">
        <f t="shared" si="2"/>
        <v>2084157</v>
      </c>
      <c r="L97" s="17">
        <f t="shared" si="3"/>
        <v>-31.081300000000045</v>
      </c>
    </row>
    <row r="98" spans="2:12" ht="19" x14ac:dyDescent="0.25">
      <c r="B98" s="23">
        <v>42936.894606481481</v>
      </c>
      <c r="C98" s="35" t="s">
        <v>12</v>
      </c>
      <c r="D98" s="25" t="s">
        <v>26</v>
      </c>
      <c r="E98" s="33" t="s">
        <v>27</v>
      </c>
      <c r="F98" s="32">
        <v>-8</v>
      </c>
      <c r="G98" s="27">
        <v>260000</v>
      </c>
      <c r="H98" s="27">
        <v>2080000</v>
      </c>
      <c r="I98" s="37">
        <v>0</v>
      </c>
      <c r="J98" s="26">
        <v>0</v>
      </c>
      <c r="K98" s="39">
        <f t="shared" si="2"/>
        <v>4164157</v>
      </c>
      <c r="L98" s="17">
        <f t="shared" si="3"/>
        <v>-39.081300000000041</v>
      </c>
    </row>
    <row r="99" spans="2:12" ht="19" x14ac:dyDescent="0.25">
      <c r="B99" s="23">
        <v>42936.901782407411</v>
      </c>
      <c r="C99" s="35" t="s">
        <v>12</v>
      </c>
      <c r="D99" s="25" t="s">
        <v>26</v>
      </c>
      <c r="E99" s="33" t="s">
        <v>27</v>
      </c>
      <c r="F99" s="32">
        <v>-1</v>
      </c>
      <c r="G99" s="27">
        <v>260050</v>
      </c>
      <c r="H99" s="27">
        <v>260050</v>
      </c>
      <c r="I99" s="37">
        <v>0</v>
      </c>
      <c r="J99" s="26">
        <v>0</v>
      </c>
      <c r="K99" s="39">
        <f t="shared" si="2"/>
        <v>4424207</v>
      </c>
      <c r="L99" s="17">
        <f t="shared" si="3"/>
        <v>-40.081300000000041</v>
      </c>
    </row>
    <row r="100" spans="2:12" ht="19" x14ac:dyDescent="0.25">
      <c r="B100" s="23">
        <v>42936.902824074074</v>
      </c>
      <c r="C100" s="35" t="s">
        <v>12</v>
      </c>
      <c r="D100" s="25" t="s">
        <v>26</v>
      </c>
      <c r="E100" s="33" t="s">
        <v>27</v>
      </c>
      <c r="F100" s="32">
        <v>-2</v>
      </c>
      <c r="G100" s="27">
        <v>260050</v>
      </c>
      <c r="H100" s="27">
        <v>520100</v>
      </c>
      <c r="I100" s="37">
        <v>0</v>
      </c>
      <c r="J100" s="26">
        <v>0</v>
      </c>
      <c r="K100" s="39">
        <f t="shared" si="2"/>
        <v>4944307</v>
      </c>
      <c r="L100" s="17">
        <f t="shared" si="3"/>
        <v>-42.081300000000041</v>
      </c>
    </row>
    <row r="101" spans="2:12" ht="19" x14ac:dyDescent="0.25">
      <c r="B101" s="23">
        <v>42936.90283564815</v>
      </c>
      <c r="C101" s="35" t="s">
        <v>12</v>
      </c>
      <c r="D101" s="25" t="s">
        <v>26</v>
      </c>
      <c r="E101" s="33" t="s">
        <v>27</v>
      </c>
      <c r="F101" s="32">
        <v>-3</v>
      </c>
      <c r="G101" s="27">
        <v>260050</v>
      </c>
      <c r="H101" s="27">
        <v>780150</v>
      </c>
      <c r="I101" s="37">
        <v>0</v>
      </c>
      <c r="J101" s="26">
        <v>0</v>
      </c>
      <c r="K101" s="39">
        <f t="shared" si="2"/>
        <v>5724457</v>
      </c>
      <c r="L101" s="17">
        <f t="shared" si="3"/>
        <v>-45.081300000000041</v>
      </c>
    </row>
    <row r="102" spans="2:12" ht="19" x14ac:dyDescent="0.25">
      <c r="B102" s="23">
        <v>42936.90284722222</v>
      </c>
      <c r="C102" s="35" t="s">
        <v>12</v>
      </c>
      <c r="D102" s="25" t="s">
        <v>26</v>
      </c>
      <c r="E102" s="33" t="s">
        <v>27</v>
      </c>
      <c r="F102" s="32">
        <v>-3</v>
      </c>
      <c r="G102" s="27">
        <v>260050</v>
      </c>
      <c r="H102" s="27">
        <v>780150</v>
      </c>
      <c r="I102" s="37">
        <v>0</v>
      </c>
      <c r="J102" s="26">
        <v>0</v>
      </c>
      <c r="K102" s="39">
        <f t="shared" si="2"/>
        <v>6504607</v>
      </c>
      <c r="L102" s="17">
        <f t="shared" si="3"/>
        <v>-48.081300000000041</v>
      </c>
    </row>
    <row r="103" spans="2:12" ht="19" x14ac:dyDescent="0.25">
      <c r="B103" s="23">
        <v>42936.940601851849</v>
      </c>
      <c r="C103" s="35" t="s">
        <v>12</v>
      </c>
      <c r="D103" s="25" t="s">
        <v>26</v>
      </c>
      <c r="E103" s="33" t="s">
        <v>27</v>
      </c>
      <c r="F103" s="32">
        <v>-1</v>
      </c>
      <c r="G103" s="27">
        <v>257000</v>
      </c>
      <c r="H103" s="27">
        <v>257000</v>
      </c>
      <c r="I103" s="37">
        <v>0</v>
      </c>
      <c r="J103" s="26">
        <v>0</v>
      </c>
      <c r="K103" s="39">
        <f t="shared" si="2"/>
        <v>6761607</v>
      </c>
      <c r="L103" s="17">
        <f t="shared" si="3"/>
        <v>-49.081300000000041</v>
      </c>
    </row>
    <row r="104" spans="2:12" ht="19" x14ac:dyDescent="0.25">
      <c r="B104" s="23">
        <v>42936.947766203702</v>
      </c>
      <c r="C104" s="35" t="s">
        <v>12</v>
      </c>
      <c r="D104" s="25" t="s">
        <v>26</v>
      </c>
      <c r="E104" s="33" t="s">
        <v>27</v>
      </c>
      <c r="F104" s="32">
        <v>-2</v>
      </c>
      <c r="G104" s="27">
        <v>261150</v>
      </c>
      <c r="H104" s="27">
        <v>522300</v>
      </c>
      <c r="I104" s="37">
        <v>0</v>
      </c>
      <c r="J104" s="26">
        <v>0</v>
      </c>
      <c r="K104" s="39">
        <f t="shared" si="2"/>
        <v>7283907</v>
      </c>
      <c r="L104" s="17">
        <f t="shared" si="3"/>
        <v>-51.081300000000041</v>
      </c>
    </row>
    <row r="105" spans="2:12" ht="19" x14ac:dyDescent="0.25">
      <c r="B105" s="23">
        <v>42936.947789351849</v>
      </c>
      <c r="C105" s="35" t="s">
        <v>12</v>
      </c>
      <c r="D105" s="25" t="s">
        <v>26</v>
      </c>
      <c r="E105" s="33" t="s">
        <v>27</v>
      </c>
      <c r="F105" s="32">
        <v>-1</v>
      </c>
      <c r="G105" s="27">
        <v>261500</v>
      </c>
      <c r="H105" s="27">
        <v>261500</v>
      </c>
      <c r="I105" s="37">
        <v>0</v>
      </c>
      <c r="J105" s="26">
        <v>0</v>
      </c>
      <c r="K105" s="39">
        <f t="shared" si="2"/>
        <v>7545407</v>
      </c>
      <c r="L105" s="17">
        <f t="shared" si="3"/>
        <v>-52.081300000000041</v>
      </c>
    </row>
    <row r="106" spans="2:12" ht="19" x14ac:dyDescent="0.25">
      <c r="B106" s="23">
        <v>42937.002870370372</v>
      </c>
      <c r="C106" s="35" t="s">
        <v>12</v>
      </c>
      <c r="D106" s="25" t="s">
        <v>26</v>
      </c>
      <c r="E106" s="33" t="s">
        <v>27</v>
      </c>
      <c r="F106" s="32">
        <v>-1.37E-2</v>
      </c>
      <c r="G106" s="27">
        <v>255700</v>
      </c>
      <c r="H106" s="27">
        <v>3503</v>
      </c>
      <c r="I106" s="37">
        <v>0</v>
      </c>
      <c r="J106" s="26">
        <v>0</v>
      </c>
      <c r="K106" s="39">
        <f t="shared" si="2"/>
        <v>7548910</v>
      </c>
      <c r="L106" s="17">
        <f t="shared" si="3"/>
        <v>-52.095000000000041</v>
      </c>
    </row>
    <row r="107" spans="2:12" ht="19" x14ac:dyDescent="0.25">
      <c r="B107" s="23">
        <v>42937.002905092595</v>
      </c>
      <c r="C107" s="35" t="s">
        <v>12</v>
      </c>
      <c r="D107" s="25" t="s">
        <v>26</v>
      </c>
      <c r="E107" s="33" t="s">
        <v>27</v>
      </c>
      <c r="F107" s="32">
        <v>-0.3508</v>
      </c>
      <c r="G107" s="27">
        <v>255700</v>
      </c>
      <c r="H107" s="27">
        <v>89700</v>
      </c>
      <c r="I107" s="37">
        <v>0</v>
      </c>
      <c r="J107" s="26">
        <v>0</v>
      </c>
      <c r="K107" s="39">
        <f t="shared" si="2"/>
        <v>7638610</v>
      </c>
      <c r="L107" s="17">
        <f t="shared" si="3"/>
        <v>-52.445800000000041</v>
      </c>
    </row>
    <row r="108" spans="2:12" ht="19" x14ac:dyDescent="0.25">
      <c r="B108" s="23">
        <v>42937.456412037034</v>
      </c>
      <c r="C108" s="35" t="s">
        <v>12</v>
      </c>
      <c r="D108" s="25" t="s">
        <v>26</v>
      </c>
      <c r="E108" s="31" t="s">
        <v>207</v>
      </c>
      <c r="F108" s="32">
        <v>0.5675</v>
      </c>
      <c r="G108" s="27">
        <v>254400</v>
      </c>
      <c r="H108" s="27">
        <v>-144372</v>
      </c>
      <c r="I108" s="37">
        <v>0</v>
      </c>
      <c r="J108" s="26">
        <v>0</v>
      </c>
      <c r="K108" s="39">
        <f t="shared" si="2"/>
        <v>7494238</v>
      </c>
      <c r="L108" s="17">
        <f t="shared" si="3"/>
        <v>-51.878300000000038</v>
      </c>
    </row>
    <row r="109" spans="2:12" ht="19" x14ac:dyDescent="0.25">
      <c r="B109" s="23">
        <v>42937.456412037034</v>
      </c>
      <c r="C109" s="35" t="s">
        <v>12</v>
      </c>
      <c r="D109" s="25" t="s">
        <v>26</v>
      </c>
      <c r="E109" s="31" t="s">
        <v>208</v>
      </c>
      <c r="F109" s="32">
        <v>51.878999999999998</v>
      </c>
      <c r="G109" s="27">
        <v>254500</v>
      </c>
      <c r="H109" s="27">
        <v>-13203206</v>
      </c>
      <c r="I109" s="28" t="s">
        <v>209</v>
      </c>
      <c r="J109" s="27">
        <v>54471</v>
      </c>
      <c r="K109" s="39">
        <f t="shared" si="2"/>
        <v>-5749162</v>
      </c>
      <c r="L109" s="17">
        <f t="shared" si="3"/>
        <v>6.9999999995928874E-4</v>
      </c>
    </row>
    <row r="110" spans="2:12" ht="19" x14ac:dyDescent="0.25">
      <c r="B110" s="23">
        <v>42938.399988425925</v>
      </c>
      <c r="C110" s="35" t="s">
        <v>12</v>
      </c>
      <c r="D110" s="25" t="s">
        <v>26</v>
      </c>
      <c r="E110" s="33" t="s">
        <v>27</v>
      </c>
      <c r="F110" s="32">
        <v>-3.8100000000000002E-2</v>
      </c>
      <c r="G110" s="27">
        <v>241350</v>
      </c>
      <c r="H110" s="27">
        <v>9195</v>
      </c>
      <c r="I110" s="37">
        <v>0</v>
      </c>
      <c r="J110" s="26">
        <v>0</v>
      </c>
      <c r="K110" s="39">
        <f t="shared" si="2"/>
        <v>-5739967</v>
      </c>
      <c r="L110" s="17">
        <f t="shared" si="3"/>
        <v>-3.7400000000040713E-2</v>
      </c>
    </row>
    <row r="111" spans="2:12" ht="19" x14ac:dyDescent="0.25">
      <c r="B111" s="23">
        <v>42938.401817129627</v>
      </c>
      <c r="C111" s="35" t="s">
        <v>12</v>
      </c>
      <c r="D111" s="25" t="s">
        <v>26</v>
      </c>
      <c r="E111" s="31" t="s">
        <v>208</v>
      </c>
      <c r="F111" s="32">
        <v>3.8100000000000002E-2</v>
      </c>
      <c r="G111" s="27">
        <v>240950</v>
      </c>
      <c r="H111" s="27">
        <v>-9180</v>
      </c>
      <c r="I111" s="28" t="s">
        <v>212</v>
      </c>
      <c r="J111" s="32">
        <v>-12</v>
      </c>
      <c r="K111" s="39">
        <f t="shared" si="2"/>
        <v>-5749174</v>
      </c>
      <c r="L111" s="17">
        <f t="shared" si="3"/>
        <v>6.9999999995928874E-4</v>
      </c>
    </row>
    <row r="112" spans="2:12" ht="19" x14ac:dyDescent="0.25">
      <c r="B112" s="23">
        <v>42938.408194444448</v>
      </c>
      <c r="C112" s="35" t="s">
        <v>12</v>
      </c>
      <c r="D112" s="25" t="s">
        <v>26</v>
      </c>
      <c r="E112" s="31" t="s">
        <v>31</v>
      </c>
      <c r="F112" s="32">
        <v>1</v>
      </c>
      <c r="G112" s="27">
        <v>241450</v>
      </c>
      <c r="H112" s="27">
        <v>-241450</v>
      </c>
      <c r="I112" s="37">
        <v>0</v>
      </c>
      <c r="J112" s="26">
        <v>0</v>
      </c>
      <c r="K112" s="39">
        <f t="shared" si="2"/>
        <v>-5990624</v>
      </c>
      <c r="L112" s="17">
        <f t="shared" si="3"/>
        <v>1.0006999999999593</v>
      </c>
    </row>
    <row r="113" spans="2:12" ht="19" x14ac:dyDescent="0.25">
      <c r="B113" s="23">
        <v>42938.423981481479</v>
      </c>
      <c r="C113" s="35" t="s">
        <v>12</v>
      </c>
      <c r="D113" s="25" t="s">
        <v>26</v>
      </c>
      <c r="E113" s="31" t="s">
        <v>31</v>
      </c>
      <c r="F113" s="32">
        <v>5.6413000000000002</v>
      </c>
      <c r="G113" s="27">
        <v>244000</v>
      </c>
      <c r="H113" s="27">
        <v>-1376477</v>
      </c>
      <c r="I113" s="37">
        <v>0</v>
      </c>
      <c r="J113" s="26">
        <v>0</v>
      </c>
      <c r="K113" s="39">
        <f t="shared" si="2"/>
        <v>-7367101</v>
      </c>
      <c r="L113" s="17">
        <f t="shared" si="3"/>
        <v>6.6419999999999595</v>
      </c>
    </row>
    <row r="114" spans="2:12" ht="19" x14ac:dyDescent="0.25">
      <c r="B114" s="23">
        <v>42938.423981481479</v>
      </c>
      <c r="C114" s="35" t="s">
        <v>12</v>
      </c>
      <c r="D114" s="25" t="s">
        <v>26</v>
      </c>
      <c r="E114" s="31" t="s">
        <v>31</v>
      </c>
      <c r="F114" s="32">
        <v>0.01</v>
      </c>
      <c r="G114" s="27">
        <v>244000</v>
      </c>
      <c r="H114" s="27">
        <v>-2440</v>
      </c>
      <c r="I114" s="37">
        <v>0</v>
      </c>
      <c r="J114" s="26">
        <v>0</v>
      </c>
      <c r="K114" s="39">
        <f t="shared" si="2"/>
        <v>-7369541</v>
      </c>
      <c r="L114" s="17">
        <f t="shared" si="3"/>
        <v>6.6519999999999593</v>
      </c>
    </row>
    <row r="115" spans="2:12" ht="19" x14ac:dyDescent="0.25">
      <c r="B115" s="23">
        <v>42938.424004629633</v>
      </c>
      <c r="C115" s="35" t="s">
        <v>12</v>
      </c>
      <c r="D115" s="25" t="s">
        <v>26</v>
      </c>
      <c r="E115" s="31" t="s">
        <v>31</v>
      </c>
      <c r="F115" s="32">
        <v>1.6987000000000001</v>
      </c>
      <c r="G115" s="27">
        <v>244000</v>
      </c>
      <c r="H115" s="27">
        <v>-414483</v>
      </c>
      <c r="I115" s="37">
        <v>0</v>
      </c>
      <c r="J115" s="26">
        <v>0</v>
      </c>
      <c r="K115" s="39">
        <f t="shared" si="2"/>
        <v>-7784024</v>
      </c>
      <c r="L115" s="17">
        <f t="shared" si="3"/>
        <v>8.3506999999999589</v>
      </c>
    </row>
    <row r="116" spans="2:12" ht="19" x14ac:dyDescent="0.25">
      <c r="B116" s="23">
        <v>42938.424039351848</v>
      </c>
      <c r="C116" s="35" t="s">
        <v>12</v>
      </c>
      <c r="D116" s="25" t="s">
        <v>26</v>
      </c>
      <c r="E116" s="31" t="s">
        <v>31</v>
      </c>
      <c r="F116" s="32">
        <v>0.16</v>
      </c>
      <c r="G116" s="27">
        <v>244000</v>
      </c>
      <c r="H116" s="27">
        <v>-39040</v>
      </c>
      <c r="I116" s="37">
        <v>0</v>
      </c>
      <c r="J116" s="26">
        <v>0</v>
      </c>
      <c r="K116" s="39">
        <f t="shared" si="2"/>
        <v>-7823064</v>
      </c>
      <c r="L116" s="17">
        <f t="shared" si="3"/>
        <v>8.5106999999999591</v>
      </c>
    </row>
    <row r="117" spans="2:12" ht="19" x14ac:dyDescent="0.25">
      <c r="B117" s="23">
        <v>42938.424039351848</v>
      </c>
      <c r="C117" s="35" t="s">
        <v>12</v>
      </c>
      <c r="D117" s="25" t="s">
        <v>26</v>
      </c>
      <c r="E117" s="31" t="s">
        <v>31</v>
      </c>
      <c r="F117" s="32">
        <v>1.6950000000000001</v>
      </c>
      <c r="G117" s="27">
        <v>244000</v>
      </c>
      <c r="H117" s="27">
        <v>-413580</v>
      </c>
      <c r="I117" s="37">
        <v>0</v>
      </c>
      <c r="J117" s="26">
        <v>0</v>
      </c>
      <c r="K117" s="39">
        <f t="shared" si="2"/>
        <v>-8236644</v>
      </c>
      <c r="L117" s="17">
        <f t="shared" si="3"/>
        <v>10.205699999999959</v>
      </c>
    </row>
    <row r="118" spans="2:12" ht="19" x14ac:dyDescent="0.25">
      <c r="B118" s="23">
        <v>42938.424050925925</v>
      </c>
      <c r="C118" s="35" t="s">
        <v>12</v>
      </c>
      <c r="D118" s="25" t="s">
        <v>26</v>
      </c>
      <c r="E118" s="31" t="s">
        <v>31</v>
      </c>
      <c r="F118" s="32">
        <v>0.79500000000000004</v>
      </c>
      <c r="G118" s="27">
        <v>244000</v>
      </c>
      <c r="H118" s="27">
        <v>-193980</v>
      </c>
      <c r="I118" s="37">
        <v>0</v>
      </c>
      <c r="J118" s="26">
        <v>0</v>
      </c>
      <c r="K118" s="39">
        <f t="shared" si="2"/>
        <v>-8430624</v>
      </c>
      <c r="L118" s="17">
        <f t="shared" si="3"/>
        <v>11.000699999999959</v>
      </c>
    </row>
    <row r="119" spans="2:12" ht="19" x14ac:dyDescent="0.25">
      <c r="B119" s="23">
        <v>42938.424444444441</v>
      </c>
      <c r="C119" s="35" t="s">
        <v>12</v>
      </c>
      <c r="D119" s="25" t="s">
        <v>26</v>
      </c>
      <c r="E119" s="31" t="s">
        <v>31</v>
      </c>
      <c r="F119" s="32">
        <v>1.3071999999999999</v>
      </c>
      <c r="G119" s="27">
        <v>243800</v>
      </c>
      <c r="H119" s="27">
        <v>-318695</v>
      </c>
      <c r="I119" s="37">
        <v>0</v>
      </c>
      <c r="J119" s="26">
        <v>0</v>
      </c>
      <c r="K119" s="39">
        <f t="shared" si="2"/>
        <v>-8749319</v>
      </c>
      <c r="L119" s="17">
        <f t="shared" si="3"/>
        <v>12.307899999999959</v>
      </c>
    </row>
    <row r="120" spans="2:12" ht="19" x14ac:dyDescent="0.25">
      <c r="B120" s="23">
        <v>42938.424490740741</v>
      </c>
      <c r="C120" s="35" t="s">
        <v>12</v>
      </c>
      <c r="D120" s="25" t="s">
        <v>26</v>
      </c>
      <c r="E120" s="31" t="s">
        <v>31</v>
      </c>
      <c r="F120" s="32">
        <v>2.6227999999999998</v>
      </c>
      <c r="G120" s="27">
        <v>243800</v>
      </c>
      <c r="H120" s="27">
        <v>-639439</v>
      </c>
      <c r="I120" s="37">
        <v>0</v>
      </c>
      <c r="J120" s="26">
        <v>0</v>
      </c>
      <c r="K120" s="39">
        <f t="shared" si="2"/>
        <v>-9388758</v>
      </c>
      <c r="L120" s="17">
        <f t="shared" si="3"/>
        <v>14.930699999999959</v>
      </c>
    </row>
    <row r="121" spans="2:12" ht="19" x14ac:dyDescent="0.25">
      <c r="B121" s="23">
        <v>42938.424641203703</v>
      </c>
      <c r="C121" s="35" t="s">
        <v>12</v>
      </c>
      <c r="D121" s="25" t="s">
        <v>26</v>
      </c>
      <c r="E121" s="31" t="s">
        <v>31</v>
      </c>
      <c r="F121" s="32">
        <v>5</v>
      </c>
      <c r="G121" s="27">
        <v>243800</v>
      </c>
      <c r="H121" s="27">
        <v>-1219000</v>
      </c>
      <c r="I121" s="37">
        <v>0</v>
      </c>
      <c r="J121" s="26">
        <v>0</v>
      </c>
      <c r="K121" s="39">
        <f t="shared" si="2"/>
        <v>-10607758</v>
      </c>
      <c r="L121" s="17">
        <f t="shared" si="3"/>
        <v>19.930699999999959</v>
      </c>
    </row>
    <row r="122" spans="2:12" ht="19" x14ac:dyDescent="0.25">
      <c r="B122" s="23">
        <v>42938.424641203703</v>
      </c>
      <c r="C122" s="35" t="s">
        <v>12</v>
      </c>
      <c r="D122" s="25" t="s">
        <v>26</v>
      </c>
      <c r="E122" s="31" t="s">
        <v>31</v>
      </c>
      <c r="F122" s="32">
        <v>1.07</v>
      </c>
      <c r="G122" s="27">
        <v>243800</v>
      </c>
      <c r="H122" s="27">
        <v>-260866</v>
      </c>
      <c r="I122" s="37">
        <v>0</v>
      </c>
      <c r="J122" s="26">
        <v>0</v>
      </c>
      <c r="K122" s="39">
        <f t="shared" si="2"/>
        <v>-10868624</v>
      </c>
      <c r="L122" s="17">
        <f t="shared" si="3"/>
        <v>21.000699999999959</v>
      </c>
    </row>
    <row r="123" spans="2:12" ht="19" x14ac:dyDescent="0.25">
      <c r="B123" s="23">
        <v>42938.433888888889</v>
      </c>
      <c r="C123" s="35" t="s">
        <v>12</v>
      </c>
      <c r="D123" s="25" t="s">
        <v>26</v>
      </c>
      <c r="E123" s="31" t="s">
        <v>31</v>
      </c>
      <c r="F123" s="32">
        <v>19.949000000000002</v>
      </c>
      <c r="G123" s="27">
        <v>244500</v>
      </c>
      <c r="H123" s="27">
        <v>-4877531</v>
      </c>
      <c r="I123" s="37">
        <v>0</v>
      </c>
      <c r="J123" s="26">
        <v>0</v>
      </c>
      <c r="K123" s="39">
        <f t="shared" si="2"/>
        <v>-15746155</v>
      </c>
      <c r="L123" s="17">
        <f t="shared" si="3"/>
        <v>40.949699999999964</v>
      </c>
    </row>
    <row r="124" spans="2:12" ht="19" x14ac:dyDescent="0.25">
      <c r="B124" s="23">
        <v>42938.434629629628</v>
      </c>
      <c r="C124" s="35" t="s">
        <v>12</v>
      </c>
      <c r="D124" s="25" t="s">
        <v>28</v>
      </c>
      <c r="E124" s="31" t="s">
        <v>30</v>
      </c>
      <c r="F124" s="32">
        <v>10.1081</v>
      </c>
      <c r="G124" s="27">
        <v>244400</v>
      </c>
      <c r="H124" s="27">
        <v>-2470420</v>
      </c>
      <c r="I124" s="28" t="s">
        <v>140</v>
      </c>
      <c r="J124" s="26">
        <v>0</v>
      </c>
      <c r="K124" s="39">
        <f t="shared" si="2"/>
        <v>-18216575</v>
      </c>
      <c r="L124" s="17">
        <f t="shared" si="3"/>
        <v>51.048799999999964</v>
      </c>
    </row>
    <row r="125" spans="2:12" ht="19" x14ac:dyDescent="0.25">
      <c r="B125" s="23">
        <v>42938.507673611108</v>
      </c>
      <c r="C125" s="35" t="s">
        <v>12</v>
      </c>
      <c r="D125" s="25" t="s">
        <v>28</v>
      </c>
      <c r="E125" s="33" t="s">
        <v>29</v>
      </c>
      <c r="F125" s="32">
        <v>-10.099</v>
      </c>
      <c r="G125" s="27">
        <v>246600</v>
      </c>
      <c r="H125" s="27">
        <v>2490413</v>
      </c>
      <c r="I125" s="28" t="s">
        <v>213</v>
      </c>
      <c r="J125" s="26">
        <v>0</v>
      </c>
      <c r="K125" s="39">
        <f t="shared" si="2"/>
        <v>-15728404</v>
      </c>
      <c r="L125" s="17">
        <f t="shared" si="3"/>
        <v>40.949799999999968</v>
      </c>
    </row>
    <row r="126" spans="2:12" ht="19" x14ac:dyDescent="0.25">
      <c r="B126" s="23">
        <v>42938.507881944446</v>
      </c>
      <c r="C126" s="35" t="s">
        <v>12</v>
      </c>
      <c r="D126" s="25" t="s">
        <v>26</v>
      </c>
      <c r="E126" s="33" t="s">
        <v>144</v>
      </c>
      <c r="F126" s="32">
        <v>-40.948999999999998</v>
      </c>
      <c r="G126" s="27">
        <v>246500</v>
      </c>
      <c r="H126" s="27">
        <v>10093929</v>
      </c>
      <c r="I126" s="28" t="s">
        <v>214</v>
      </c>
      <c r="J126" s="27">
        <v>66814</v>
      </c>
      <c r="K126" s="39">
        <f t="shared" si="2"/>
        <v>-5664606</v>
      </c>
      <c r="L126" s="17">
        <f t="shared" si="3"/>
        <v>7.9999999996971383E-4</v>
      </c>
    </row>
    <row r="127" spans="2:12" ht="19" x14ac:dyDescent="0.25">
      <c r="B127" s="23">
        <v>42938.672986111109</v>
      </c>
      <c r="C127" s="35" t="s">
        <v>12</v>
      </c>
      <c r="D127" s="25" t="s">
        <v>26</v>
      </c>
      <c r="E127" s="31" t="s">
        <v>31</v>
      </c>
      <c r="F127" s="32">
        <v>0.5</v>
      </c>
      <c r="G127" s="27">
        <v>247750</v>
      </c>
      <c r="H127" s="27">
        <v>-123875</v>
      </c>
      <c r="I127" s="37">
        <v>0</v>
      </c>
      <c r="J127" s="26">
        <v>0</v>
      </c>
      <c r="K127" s="39">
        <f t="shared" si="2"/>
        <v>-5788481</v>
      </c>
      <c r="L127" s="17">
        <f t="shared" si="3"/>
        <v>0.50079999999996971</v>
      </c>
    </row>
    <row r="128" spans="2:12" ht="19" x14ac:dyDescent="0.25">
      <c r="B128" s="23">
        <v>42938.672986111109</v>
      </c>
      <c r="C128" s="35" t="s">
        <v>12</v>
      </c>
      <c r="D128" s="25" t="s">
        <v>26</v>
      </c>
      <c r="E128" s="31" t="s">
        <v>31</v>
      </c>
      <c r="F128" s="32">
        <v>0.1</v>
      </c>
      <c r="G128" s="27">
        <v>247750</v>
      </c>
      <c r="H128" s="27">
        <v>-24775</v>
      </c>
      <c r="I128" s="37">
        <v>0</v>
      </c>
      <c r="J128" s="26">
        <v>0</v>
      </c>
      <c r="K128" s="39">
        <f t="shared" si="2"/>
        <v>-5813256</v>
      </c>
      <c r="L128" s="17">
        <f t="shared" si="3"/>
        <v>0.60079999999996969</v>
      </c>
    </row>
    <row r="129" spans="2:12" ht="19" x14ac:dyDescent="0.25">
      <c r="B129" s="23">
        <v>42938.672986111109</v>
      </c>
      <c r="C129" s="35" t="s">
        <v>12</v>
      </c>
      <c r="D129" s="25" t="s">
        <v>26</v>
      </c>
      <c r="E129" s="31" t="s">
        <v>31</v>
      </c>
      <c r="F129" s="32">
        <v>0.1</v>
      </c>
      <c r="G129" s="27">
        <v>247750</v>
      </c>
      <c r="H129" s="27">
        <v>-24775</v>
      </c>
      <c r="I129" s="37">
        <v>0</v>
      </c>
      <c r="J129" s="26">
        <v>0</v>
      </c>
      <c r="K129" s="39">
        <f t="shared" si="2"/>
        <v>-5838031</v>
      </c>
      <c r="L129" s="17">
        <f t="shared" si="3"/>
        <v>0.70079999999996967</v>
      </c>
    </row>
    <row r="130" spans="2:12" ht="19" x14ac:dyDescent="0.25">
      <c r="B130" s="23">
        <v>42938.672997685186</v>
      </c>
      <c r="C130" s="35" t="s">
        <v>12</v>
      </c>
      <c r="D130" s="25" t="s">
        <v>26</v>
      </c>
      <c r="E130" s="31" t="s">
        <v>31</v>
      </c>
      <c r="F130" s="32">
        <v>0.1</v>
      </c>
      <c r="G130" s="27">
        <v>247750</v>
      </c>
      <c r="H130" s="27">
        <v>-24775</v>
      </c>
      <c r="I130" s="37">
        <v>0</v>
      </c>
      <c r="J130" s="26">
        <v>0</v>
      </c>
      <c r="K130" s="39">
        <f t="shared" si="2"/>
        <v>-5862806</v>
      </c>
      <c r="L130" s="17">
        <f t="shared" si="3"/>
        <v>0.80079999999996965</v>
      </c>
    </row>
    <row r="131" spans="2:12" ht="19" x14ac:dyDescent="0.25">
      <c r="B131" s="23">
        <v>42938.673009259262</v>
      </c>
      <c r="C131" s="35" t="s">
        <v>12</v>
      </c>
      <c r="D131" s="25" t="s">
        <v>26</v>
      </c>
      <c r="E131" s="31" t="s">
        <v>31</v>
      </c>
      <c r="F131" s="32">
        <v>0.1</v>
      </c>
      <c r="G131" s="27">
        <v>247750</v>
      </c>
      <c r="H131" s="27">
        <v>-24775</v>
      </c>
      <c r="I131" s="37">
        <v>0</v>
      </c>
      <c r="J131" s="26">
        <v>0</v>
      </c>
      <c r="K131" s="39">
        <f t="shared" si="2"/>
        <v>-5887581</v>
      </c>
      <c r="L131" s="17">
        <f t="shared" si="3"/>
        <v>0.90079999999996963</v>
      </c>
    </row>
    <row r="132" spans="2:12" ht="19" x14ac:dyDescent="0.25">
      <c r="B132" s="23">
        <v>42938.673009259262</v>
      </c>
      <c r="C132" s="35" t="s">
        <v>12</v>
      </c>
      <c r="D132" s="25" t="s">
        <v>26</v>
      </c>
      <c r="E132" s="31" t="s">
        <v>31</v>
      </c>
      <c r="F132" s="32">
        <v>0.1</v>
      </c>
      <c r="G132" s="27">
        <v>247750</v>
      </c>
      <c r="H132" s="27">
        <v>-24775</v>
      </c>
      <c r="I132" s="37">
        <v>0</v>
      </c>
      <c r="J132" s="26">
        <v>0</v>
      </c>
      <c r="K132" s="39">
        <f t="shared" si="2"/>
        <v>-5912356</v>
      </c>
      <c r="L132" s="17">
        <f t="shared" si="3"/>
        <v>1.0007999999999697</v>
      </c>
    </row>
    <row r="133" spans="2:12" ht="19" x14ac:dyDescent="0.25">
      <c r="B133" s="23">
        <v>42938.673090277778</v>
      </c>
      <c r="C133" s="35" t="s">
        <v>12</v>
      </c>
      <c r="D133" s="25" t="s">
        <v>26</v>
      </c>
      <c r="E133" s="31" t="s">
        <v>31</v>
      </c>
      <c r="F133" s="32">
        <v>0.5</v>
      </c>
      <c r="G133" s="27">
        <v>247750</v>
      </c>
      <c r="H133" s="27">
        <v>-123875</v>
      </c>
      <c r="I133" s="37">
        <v>0</v>
      </c>
      <c r="J133" s="26">
        <v>0</v>
      </c>
      <c r="K133" s="39">
        <f t="shared" si="2"/>
        <v>-6036231</v>
      </c>
      <c r="L133" s="17">
        <f t="shared" si="3"/>
        <v>1.5007999999999697</v>
      </c>
    </row>
    <row r="134" spans="2:12" ht="19" x14ac:dyDescent="0.25">
      <c r="B134" s="23">
        <v>42938.67324074074</v>
      </c>
      <c r="C134" s="35" t="s">
        <v>12</v>
      </c>
      <c r="D134" s="25" t="s">
        <v>26</v>
      </c>
      <c r="E134" s="31" t="s">
        <v>31</v>
      </c>
      <c r="F134" s="32">
        <v>15.4095</v>
      </c>
      <c r="G134" s="27">
        <v>247750</v>
      </c>
      <c r="H134" s="27">
        <v>-3817704</v>
      </c>
      <c r="I134" s="37">
        <v>0</v>
      </c>
      <c r="J134" s="26">
        <v>0</v>
      </c>
      <c r="K134" s="39">
        <f t="shared" ref="K134:K197" si="4">K133+H134-IF(COUNT(FIND("KRW",I134))=1,SUBSTITUTE(I134,"KRW",""),0)</f>
        <v>-9853935</v>
      </c>
      <c r="L134" s="17">
        <f t="shared" ref="L134:L197" si="5">L133+F134-IF(COUNT(FIND("ETH",I134))=1,SUBSTITUTE(I134,"ETH",""), 0)</f>
        <v>16.910299999999971</v>
      </c>
    </row>
    <row r="135" spans="2:12" ht="19" x14ac:dyDescent="0.25">
      <c r="B135" s="23">
        <v>42938.673750000002</v>
      </c>
      <c r="C135" s="35" t="s">
        <v>12</v>
      </c>
      <c r="D135" s="25" t="s">
        <v>26</v>
      </c>
      <c r="E135" s="31" t="s">
        <v>31</v>
      </c>
      <c r="F135" s="32">
        <v>6.6056999999999997</v>
      </c>
      <c r="G135" s="27">
        <v>247750</v>
      </c>
      <c r="H135" s="27">
        <v>-1636562</v>
      </c>
      <c r="I135" s="37">
        <v>0</v>
      </c>
      <c r="J135" s="26">
        <v>0</v>
      </c>
      <c r="K135" s="39">
        <f t="shared" si="4"/>
        <v>-11490497</v>
      </c>
      <c r="L135" s="17">
        <f t="shared" si="5"/>
        <v>23.51599999999997</v>
      </c>
    </row>
    <row r="136" spans="2:12" ht="19" x14ac:dyDescent="0.25">
      <c r="B136" s="23">
        <v>42938.673993055556</v>
      </c>
      <c r="C136" s="35" t="s">
        <v>12</v>
      </c>
      <c r="D136" s="25" t="s">
        <v>26</v>
      </c>
      <c r="E136" s="31" t="s">
        <v>31</v>
      </c>
      <c r="F136" s="32">
        <v>4.1538000000000004</v>
      </c>
      <c r="G136" s="27">
        <v>247750</v>
      </c>
      <c r="H136" s="27">
        <v>-1029104</v>
      </c>
      <c r="I136" s="37">
        <v>0</v>
      </c>
      <c r="J136" s="26">
        <v>0</v>
      </c>
      <c r="K136" s="39">
        <f t="shared" si="4"/>
        <v>-12519601</v>
      </c>
      <c r="L136" s="17">
        <f t="shared" si="5"/>
        <v>27.66979999999997</v>
      </c>
    </row>
    <row r="137" spans="2:12" ht="19" x14ac:dyDescent="0.25">
      <c r="B137" s="23">
        <v>42938.674027777779</v>
      </c>
      <c r="C137" s="35" t="s">
        <v>12</v>
      </c>
      <c r="D137" s="25" t="s">
        <v>26</v>
      </c>
      <c r="E137" s="31" t="s">
        <v>31</v>
      </c>
      <c r="F137" s="32">
        <v>6.5000000000000002E-2</v>
      </c>
      <c r="G137" s="27">
        <v>247750</v>
      </c>
      <c r="H137" s="27">
        <v>-16104</v>
      </c>
      <c r="I137" s="37">
        <v>0</v>
      </c>
      <c r="J137" s="26">
        <v>0</v>
      </c>
      <c r="K137" s="39">
        <f t="shared" si="4"/>
        <v>-12535705</v>
      </c>
      <c r="L137" s="17">
        <f t="shared" si="5"/>
        <v>27.734799999999971</v>
      </c>
    </row>
    <row r="138" spans="2:12" ht="19" x14ac:dyDescent="0.25">
      <c r="B138" s="23">
        <v>42938.674062500002</v>
      </c>
      <c r="C138" s="35" t="s">
        <v>12</v>
      </c>
      <c r="D138" s="25" t="s">
        <v>26</v>
      </c>
      <c r="E138" s="31" t="s">
        <v>31</v>
      </c>
      <c r="F138" s="32">
        <v>4.5499999999999999E-2</v>
      </c>
      <c r="G138" s="27">
        <v>247750</v>
      </c>
      <c r="H138" s="27">
        <v>-11273</v>
      </c>
      <c r="I138" s="37">
        <v>0</v>
      </c>
      <c r="J138" s="26">
        <v>0</v>
      </c>
      <c r="K138" s="39">
        <f t="shared" si="4"/>
        <v>-12546978</v>
      </c>
      <c r="L138" s="17">
        <f t="shared" si="5"/>
        <v>27.780299999999972</v>
      </c>
    </row>
    <row r="139" spans="2:12" ht="19" x14ac:dyDescent="0.25">
      <c r="B139" s="23">
        <v>42938.674097222225</v>
      </c>
      <c r="C139" s="35" t="s">
        <v>12</v>
      </c>
      <c r="D139" s="25" t="s">
        <v>26</v>
      </c>
      <c r="E139" s="31" t="s">
        <v>31</v>
      </c>
      <c r="F139" s="32">
        <v>3.1800000000000002E-2</v>
      </c>
      <c r="G139" s="27">
        <v>247750</v>
      </c>
      <c r="H139" s="27">
        <v>-7878</v>
      </c>
      <c r="I139" s="37">
        <v>0</v>
      </c>
      <c r="J139" s="26">
        <v>0</v>
      </c>
      <c r="K139" s="39">
        <f t="shared" si="4"/>
        <v>-12554856</v>
      </c>
      <c r="L139" s="17">
        <f t="shared" si="5"/>
        <v>27.812099999999973</v>
      </c>
    </row>
    <row r="140" spans="2:12" ht="19" x14ac:dyDescent="0.25">
      <c r="B140" s="23">
        <v>42938.674131944441</v>
      </c>
      <c r="C140" s="35" t="s">
        <v>12</v>
      </c>
      <c r="D140" s="25" t="s">
        <v>26</v>
      </c>
      <c r="E140" s="31" t="s">
        <v>31</v>
      </c>
      <c r="F140" s="32">
        <v>2.23E-2</v>
      </c>
      <c r="G140" s="27">
        <v>247750</v>
      </c>
      <c r="H140" s="27">
        <v>-5525</v>
      </c>
      <c r="I140" s="37">
        <v>0</v>
      </c>
      <c r="J140" s="26">
        <v>0</v>
      </c>
      <c r="K140" s="39">
        <f t="shared" si="4"/>
        <v>-12560381</v>
      </c>
      <c r="L140" s="17">
        <f t="shared" si="5"/>
        <v>27.834399999999974</v>
      </c>
    </row>
    <row r="141" spans="2:12" ht="19" x14ac:dyDescent="0.25">
      <c r="B141" s="23">
        <v>42938.674189814818</v>
      </c>
      <c r="C141" s="35" t="s">
        <v>12</v>
      </c>
      <c r="D141" s="25" t="s">
        <v>26</v>
      </c>
      <c r="E141" s="31" t="s">
        <v>31</v>
      </c>
      <c r="F141" s="32">
        <v>4.1401000000000003</v>
      </c>
      <c r="G141" s="27">
        <v>247750</v>
      </c>
      <c r="H141" s="27">
        <v>-1025710</v>
      </c>
      <c r="I141" s="37">
        <v>0</v>
      </c>
      <c r="J141" s="26">
        <v>0</v>
      </c>
      <c r="K141" s="39">
        <f t="shared" si="4"/>
        <v>-13586091</v>
      </c>
      <c r="L141" s="17">
        <f t="shared" si="5"/>
        <v>31.974499999999974</v>
      </c>
    </row>
    <row r="142" spans="2:12" ht="19" x14ac:dyDescent="0.25">
      <c r="B142" s="23">
        <v>42938.674201388887</v>
      </c>
      <c r="C142" s="35" t="s">
        <v>12</v>
      </c>
      <c r="D142" s="25" t="s">
        <v>26</v>
      </c>
      <c r="E142" s="31" t="s">
        <v>31</v>
      </c>
      <c r="F142" s="32">
        <v>0.16089999999999999</v>
      </c>
      <c r="G142" s="27">
        <v>247750</v>
      </c>
      <c r="H142" s="27">
        <v>-39863</v>
      </c>
      <c r="I142" s="37">
        <v>0</v>
      </c>
      <c r="J142" s="26">
        <v>0</v>
      </c>
      <c r="K142" s="39">
        <f t="shared" si="4"/>
        <v>-13625954</v>
      </c>
      <c r="L142" s="17">
        <f t="shared" si="5"/>
        <v>32.135399999999976</v>
      </c>
    </row>
    <row r="143" spans="2:12" ht="19" x14ac:dyDescent="0.25">
      <c r="B143" s="23">
        <v>42938.674537037034</v>
      </c>
      <c r="C143" s="35" t="s">
        <v>12</v>
      </c>
      <c r="D143" s="25" t="s">
        <v>26</v>
      </c>
      <c r="E143" s="31" t="s">
        <v>31</v>
      </c>
      <c r="F143" s="32">
        <v>0.08</v>
      </c>
      <c r="G143" s="27">
        <v>247750</v>
      </c>
      <c r="H143" s="27">
        <v>-19820</v>
      </c>
      <c r="I143" s="37">
        <v>0</v>
      </c>
      <c r="J143" s="26">
        <v>0</v>
      </c>
      <c r="K143" s="39">
        <f t="shared" si="4"/>
        <v>-13645774</v>
      </c>
      <c r="L143" s="17">
        <f t="shared" si="5"/>
        <v>32.215399999999974</v>
      </c>
    </row>
    <row r="144" spans="2:12" ht="19" x14ac:dyDescent="0.25">
      <c r="B144" s="23">
        <v>42938.692071759258</v>
      </c>
      <c r="C144" s="35" t="s">
        <v>12</v>
      </c>
      <c r="D144" s="25" t="s">
        <v>26</v>
      </c>
      <c r="E144" s="31" t="s">
        <v>31</v>
      </c>
      <c r="F144" s="32">
        <v>0.33939999999999998</v>
      </c>
      <c r="G144" s="27">
        <v>247750</v>
      </c>
      <c r="H144" s="27">
        <v>-84086</v>
      </c>
      <c r="I144" s="37">
        <v>0</v>
      </c>
      <c r="J144" s="26">
        <v>0</v>
      </c>
      <c r="K144" s="39">
        <f t="shared" si="4"/>
        <v>-13729860</v>
      </c>
      <c r="L144" s="17">
        <f t="shared" si="5"/>
        <v>32.554799999999972</v>
      </c>
    </row>
    <row r="145" spans="2:12" ht="19" x14ac:dyDescent="0.25">
      <c r="B145" s="23">
        <v>42938.705416666664</v>
      </c>
      <c r="C145" s="35" t="s">
        <v>12</v>
      </c>
      <c r="D145" s="25" t="s">
        <v>26</v>
      </c>
      <c r="E145" s="33" t="s">
        <v>162</v>
      </c>
      <c r="F145" s="32">
        <v>-6.8273000000000001</v>
      </c>
      <c r="G145" s="27">
        <v>249000</v>
      </c>
      <c r="H145" s="27">
        <v>1699998</v>
      </c>
      <c r="I145" s="37">
        <v>0</v>
      </c>
      <c r="J145" s="26">
        <v>0</v>
      </c>
      <c r="K145" s="39">
        <f t="shared" si="4"/>
        <v>-12029862</v>
      </c>
      <c r="L145" s="17">
        <f t="shared" si="5"/>
        <v>25.727499999999971</v>
      </c>
    </row>
    <row r="146" spans="2:12" ht="19" x14ac:dyDescent="0.25">
      <c r="B146" s="23">
        <v>42938.705439814818</v>
      </c>
      <c r="C146" s="35" t="s">
        <v>12</v>
      </c>
      <c r="D146" s="25" t="s">
        <v>26</v>
      </c>
      <c r="E146" s="33" t="s">
        <v>162</v>
      </c>
      <c r="F146" s="32">
        <v>-0.66390000000000005</v>
      </c>
      <c r="G146" s="27">
        <v>249000</v>
      </c>
      <c r="H146" s="27">
        <v>165311</v>
      </c>
      <c r="I146" s="37">
        <v>0</v>
      </c>
      <c r="J146" s="26">
        <v>0</v>
      </c>
      <c r="K146" s="39">
        <f t="shared" si="4"/>
        <v>-11864551</v>
      </c>
      <c r="L146" s="17">
        <f t="shared" si="5"/>
        <v>25.063599999999969</v>
      </c>
    </row>
    <row r="147" spans="2:12" ht="19" x14ac:dyDescent="0.25">
      <c r="B147" s="23">
        <v>42938.705451388887</v>
      </c>
      <c r="C147" s="35" t="s">
        <v>12</v>
      </c>
      <c r="D147" s="25" t="s">
        <v>26</v>
      </c>
      <c r="E147" s="33" t="s">
        <v>162</v>
      </c>
      <c r="F147" s="32">
        <v>-6.9996999999999998</v>
      </c>
      <c r="G147" s="27">
        <v>249000</v>
      </c>
      <c r="H147" s="27">
        <v>1742925</v>
      </c>
      <c r="I147" s="37">
        <v>0</v>
      </c>
      <c r="J147" s="26">
        <v>0</v>
      </c>
      <c r="K147" s="39">
        <f t="shared" si="4"/>
        <v>-10121626</v>
      </c>
      <c r="L147" s="17">
        <f t="shared" si="5"/>
        <v>18.063899999999968</v>
      </c>
    </row>
    <row r="148" spans="2:12" ht="19" x14ac:dyDescent="0.25">
      <c r="B148" s="23">
        <v>42938.705497685187</v>
      </c>
      <c r="C148" s="35" t="s">
        <v>12</v>
      </c>
      <c r="D148" s="25" t="s">
        <v>26</v>
      </c>
      <c r="E148" s="33" t="s">
        <v>162</v>
      </c>
      <c r="F148" s="32">
        <v>-5.7526000000000002</v>
      </c>
      <c r="G148" s="27">
        <v>249000</v>
      </c>
      <c r="H148" s="27">
        <v>1432397</v>
      </c>
      <c r="I148" s="37">
        <v>0</v>
      </c>
      <c r="J148" s="26">
        <v>0</v>
      </c>
      <c r="K148" s="39">
        <f t="shared" si="4"/>
        <v>-8689229</v>
      </c>
      <c r="L148" s="17">
        <f t="shared" si="5"/>
        <v>12.311299999999967</v>
      </c>
    </row>
    <row r="149" spans="2:12" ht="19" x14ac:dyDescent="0.25">
      <c r="B149" s="23">
        <v>42938.705520833333</v>
      </c>
      <c r="C149" s="35" t="s">
        <v>12</v>
      </c>
      <c r="D149" s="25" t="s">
        <v>26</v>
      </c>
      <c r="E149" s="33" t="s">
        <v>162</v>
      </c>
      <c r="F149" s="32">
        <v>-5.7526000000000002</v>
      </c>
      <c r="G149" s="27">
        <v>249000</v>
      </c>
      <c r="H149" s="27">
        <v>1432397</v>
      </c>
      <c r="I149" s="37">
        <v>0</v>
      </c>
      <c r="J149" s="26">
        <v>0</v>
      </c>
      <c r="K149" s="39">
        <f t="shared" si="4"/>
        <v>-7256832</v>
      </c>
      <c r="L149" s="17">
        <f t="shared" si="5"/>
        <v>6.5586999999999671</v>
      </c>
    </row>
    <row r="150" spans="2:12" ht="19" x14ac:dyDescent="0.25">
      <c r="B150" s="23">
        <v>42938.70553240741</v>
      </c>
      <c r="C150" s="35" t="s">
        <v>12</v>
      </c>
      <c r="D150" s="25" t="s">
        <v>26</v>
      </c>
      <c r="E150" s="33" t="s">
        <v>144</v>
      </c>
      <c r="F150" s="32">
        <v>-6.5579000000000001</v>
      </c>
      <c r="G150" s="27">
        <v>249000</v>
      </c>
      <c r="H150" s="27">
        <v>1632917</v>
      </c>
      <c r="I150" s="28" t="s">
        <v>215</v>
      </c>
      <c r="J150" s="27">
        <v>16442</v>
      </c>
      <c r="K150" s="39">
        <f t="shared" si="4"/>
        <v>-5648165</v>
      </c>
      <c r="L150" s="17">
        <f t="shared" si="5"/>
        <v>7.9999999996704929E-4</v>
      </c>
    </row>
    <row r="151" spans="2:12" ht="19" x14ac:dyDescent="0.25">
      <c r="B151" s="23">
        <v>42938.715069444443</v>
      </c>
      <c r="C151" s="35" t="s">
        <v>12</v>
      </c>
      <c r="D151" s="25" t="s">
        <v>26</v>
      </c>
      <c r="E151" s="33" t="s">
        <v>27</v>
      </c>
      <c r="F151" s="32">
        <v>-0.2944</v>
      </c>
      <c r="G151" s="27">
        <v>251000</v>
      </c>
      <c r="H151" s="27">
        <v>73894</v>
      </c>
      <c r="I151" s="37">
        <v>0</v>
      </c>
      <c r="J151" s="26">
        <v>0</v>
      </c>
      <c r="K151" s="39">
        <f t="shared" si="4"/>
        <v>-5574271</v>
      </c>
      <c r="L151" s="17">
        <f t="shared" si="5"/>
        <v>-0.29360000000003295</v>
      </c>
    </row>
    <row r="152" spans="2:12" ht="19" x14ac:dyDescent="0.25">
      <c r="B152" s="23">
        <v>42938.716643518521</v>
      </c>
      <c r="C152" s="35" t="s">
        <v>12</v>
      </c>
      <c r="D152" s="25" t="s">
        <v>26</v>
      </c>
      <c r="E152" s="33" t="s">
        <v>27</v>
      </c>
      <c r="F152" s="32">
        <v>-0.1305</v>
      </c>
      <c r="G152" s="27">
        <v>250950</v>
      </c>
      <c r="H152" s="27">
        <v>32749</v>
      </c>
      <c r="I152" s="37">
        <v>0</v>
      </c>
      <c r="J152" s="26">
        <v>0</v>
      </c>
      <c r="K152" s="39">
        <f t="shared" si="4"/>
        <v>-5541522</v>
      </c>
      <c r="L152" s="17">
        <f t="shared" si="5"/>
        <v>-0.42410000000003295</v>
      </c>
    </row>
    <row r="153" spans="2:12" ht="19" x14ac:dyDescent="0.25">
      <c r="B153" s="23">
        <v>42938.721076388887</v>
      </c>
      <c r="C153" s="35" t="s">
        <v>12</v>
      </c>
      <c r="D153" s="25" t="s">
        <v>26</v>
      </c>
      <c r="E153" s="31" t="s">
        <v>208</v>
      </c>
      <c r="F153" s="32">
        <v>0.4249</v>
      </c>
      <c r="G153" s="27">
        <v>250750</v>
      </c>
      <c r="H153" s="27">
        <v>-106544</v>
      </c>
      <c r="I153" s="28" t="s">
        <v>216</v>
      </c>
      <c r="J153" s="32">
        <v>-221</v>
      </c>
      <c r="K153" s="39">
        <f t="shared" si="4"/>
        <v>-5648386</v>
      </c>
      <c r="L153" s="17">
        <f t="shared" si="5"/>
        <v>7.9999999996704929E-4</v>
      </c>
    </row>
    <row r="154" spans="2:12" ht="19" x14ac:dyDescent="0.25">
      <c r="B154" s="23">
        <v>42938.756574074076</v>
      </c>
      <c r="C154" s="35" t="s">
        <v>12</v>
      </c>
      <c r="D154" s="25" t="s">
        <v>26</v>
      </c>
      <c r="E154" s="33" t="s">
        <v>27</v>
      </c>
      <c r="F154" s="32">
        <v>-0.06</v>
      </c>
      <c r="G154" s="27">
        <v>248500</v>
      </c>
      <c r="H154" s="27">
        <v>14910</v>
      </c>
      <c r="I154" s="37">
        <v>0</v>
      </c>
      <c r="J154" s="26">
        <v>0</v>
      </c>
      <c r="K154" s="39">
        <f t="shared" si="4"/>
        <v>-5633476</v>
      </c>
      <c r="L154" s="17">
        <f t="shared" si="5"/>
        <v>-5.9200000000032948E-2</v>
      </c>
    </row>
    <row r="155" spans="2:12" ht="19" x14ac:dyDescent="0.25">
      <c r="B155" s="23">
        <v>42938.756574074076</v>
      </c>
      <c r="C155" s="35" t="s">
        <v>12</v>
      </c>
      <c r="D155" s="25" t="s">
        <v>26</v>
      </c>
      <c r="E155" s="33" t="s">
        <v>27</v>
      </c>
      <c r="F155" s="32">
        <v>-0.14000000000000001</v>
      </c>
      <c r="G155" s="27">
        <v>248500</v>
      </c>
      <c r="H155" s="27">
        <v>34790</v>
      </c>
      <c r="I155" s="37">
        <v>0</v>
      </c>
      <c r="J155" s="26">
        <v>0</v>
      </c>
      <c r="K155" s="39">
        <f t="shared" si="4"/>
        <v>-5598686</v>
      </c>
      <c r="L155" s="17">
        <f t="shared" si="5"/>
        <v>-0.19920000000003296</v>
      </c>
    </row>
    <row r="156" spans="2:12" ht="19" x14ac:dyDescent="0.25">
      <c r="B156" s="23">
        <v>42938.759641203702</v>
      </c>
      <c r="C156" s="35" t="s">
        <v>12</v>
      </c>
      <c r="D156" s="25" t="s">
        <v>26</v>
      </c>
      <c r="E156" s="33" t="s">
        <v>27</v>
      </c>
      <c r="F156" s="32">
        <v>-0.1</v>
      </c>
      <c r="G156" s="27">
        <v>248700</v>
      </c>
      <c r="H156" s="27">
        <v>24870</v>
      </c>
      <c r="I156" s="37">
        <v>0</v>
      </c>
      <c r="J156" s="26">
        <v>0</v>
      </c>
      <c r="K156" s="39">
        <f t="shared" si="4"/>
        <v>-5573816</v>
      </c>
      <c r="L156" s="17">
        <f t="shared" si="5"/>
        <v>-0.299200000000033</v>
      </c>
    </row>
    <row r="157" spans="2:12" ht="19" x14ac:dyDescent="0.25">
      <c r="B157" s="23">
        <v>42938.760763888888</v>
      </c>
      <c r="C157" s="35" t="s">
        <v>12</v>
      </c>
      <c r="D157" s="25" t="s">
        <v>26</v>
      </c>
      <c r="E157" s="33" t="s">
        <v>27</v>
      </c>
      <c r="F157" s="32">
        <v>-0.2</v>
      </c>
      <c r="G157" s="27">
        <v>248850</v>
      </c>
      <c r="H157" s="27">
        <v>49770</v>
      </c>
      <c r="I157" s="37">
        <v>0</v>
      </c>
      <c r="J157" s="26">
        <v>0</v>
      </c>
      <c r="K157" s="39">
        <f t="shared" si="4"/>
        <v>-5524046</v>
      </c>
      <c r="L157" s="17">
        <f t="shared" si="5"/>
        <v>-0.49920000000003301</v>
      </c>
    </row>
    <row r="158" spans="2:12" ht="19" x14ac:dyDescent="0.25">
      <c r="B158" s="23">
        <v>42938.760810185187</v>
      </c>
      <c r="C158" s="35" t="s">
        <v>12</v>
      </c>
      <c r="D158" s="25" t="s">
        <v>26</v>
      </c>
      <c r="E158" s="33" t="s">
        <v>27</v>
      </c>
      <c r="F158" s="32">
        <v>-0.1</v>
      </c>
      <c r="G158" s="27">
        <v>248800</v>
      </c>
      <c r="H158" s="27">
        <v>24880</v>
      </c>
      <c r="I158" s="37">
        <v>0</v>
      </c>
      <c r="J158" s="26">
        <v>0</v>
      </c>
      <c r="K158" s="39">
        <f t="shared" si="4"/>
        <v>-5499166</v>
      </c>
      <c r="L158" s="17">
        <f t="shared" si="5"/>
        <v>-0.59920000000003304</v>
      </c>
    </row>
    <row r="159" spans="2:12" ht="19" x14ac:dyDescent="0.25">
      <c r="B159" s="23">
        <v>42938.761516203704</v>
      </c>
      <c r="C159" s="35" t="s">
        <v>12</v>
      </c>
      <c r="D159" s="25" t="s">
        <v>26</v>
      </c>
      <c r="E159" s="33" t="s">
        <v>27</v>
      </c>
      <c r="F159" s="32">
        <v>-0.23910000000000001</v>
      </c>
      <c r="G159" s="27">
        <v>248900</v>
      </c>
      <c r="H159" s="27">
        <v>59512</v>
      </c>
      <c r="I159" s="37">
        <v>0</v>
      </c>
      <c r="J159" s="26">
        <v>0</v>
      </c>
      <c r="K159" s="39">
        <f t="shared" si="4"/>
        <v>-5439654</v>
      </c>
      <c r="L159" s="17">
        <f t="shared" si="5"/>
        <v>-0.83830000000003302</v>
      </c>
    </row>
    <row r="160" spans="2:12" ht="19" x14ac:dyDescent="0.25">
      <c r="B160" s="23">
        <v>42938.76153935185</v>
      </c>
      <c r="C160" s="35" t="s">
        <v>12</v>
      </c>
      <c r="D160" s="25" t="s">
        <v>26</v>
      </c>
      <c r="E160" s="33" t="s">
        <v>27</v>
      </c>
      <c r="F160" s="32">
        <v>-0.22819999999999999</v>
      </c>
      <c r="G160" s="27">
        <v>248900</v>
      </c>
      <c r="H160" s="27">
        <v>56799</v>
      </c>
      <c r="I160" s="37">
        <v>0</v>
      </c>
      <c r="J160" s="26">
        <v>0</v>
      </c>
      <c r="K160" s="39">
        <f t="shared" si="4"/>
        <v>-5382855</v>
      </c>
      <c r="L160" s="17">
        <f t="shared" si="5"/>
        <v>-1.0665000000000331</v>
      </c>
    </row>
    <row r="161" spans="2:12" ht="19" x14ac:dyDescent="0.25">
      <c r="B161" s="23">
        <v>42938.761550925927</v>
      </c>
      <c r="C161" s="35" t="s">
        <v>12</v>
      </c>
      <c r="D161" s="25" t="s">
        <v>26</v>
      </c>
      <c r="E161" s="33" t="s">
        <v>27</v>
      </c>
      <c r="F161" s="32">
        <v>-0.1598</v>
      </c>
      <c r="G161" s="27">
        <v>248900</v>
      </c>
      <c r="H161" s="27">
        <v>39774</v>
      </c>
      <c r="I161" s="37">
        <v>0</v>
      </c>
      <c r="J161" s="26">
        <v>0</v>
      </c>
      <c r="K161" s="39">
        <f t="shared" si="4"/>
        <v>-5343081</v>
      </c>
      <c r="L161" s="17">
        <f t="shared" si="5"/>
        <v>-1.226300000000033</v>
      </c>
    </row>
    <row r="162" spans="2:12" ht="19" x14ac:dyDescent="0.25">
      <c r="B162" s="23">
        <v>42938.761574074073</v>
      </c>
      <c r="C162" s="35" t="s">
        <v>12</v>
      </c>
      <c r="D162" s="25" t="s">
        <v>26</v>
      </c>
      <c r="E162" s="33" t="s">
        <v>27</v>
      </c>
      <c r="F162" s="32">
        <v>-0.1118</v>
      </c>
      <c r="G162" s="27">
        <v>248900</v>
      </c>
      <c r="H162" s="27">
        <v>27827</v>
      </c>
      <c r="I162" s="37">
        <v>0</v>
      </c>
      <c r="J162" s="26">
        <v>0</v>
      </c>
      <c r="K162" s="39">
        <f t="shared" si="4"/>
        <v>-5315254</v>
      </c>
      <c r="L162" s="17">
        <f t="shared" si="5"/>
        <v>-1.3381000000000329</v>
      </c>
    </row>
    <row r="163" spans="2:12" ht="19" x14ac:dyDescent="0.25">
      <c r="B163" s="23">
        <v>42938.761574074073</v>
      </c>
      <c r="C163" s="35" t="s">
        <v>12</v>
      </c>
      <c r="D163" s="25" t="s">
        <v>26</v>
      </c>
      <c r="E163" s="33" t="s">
        <v>27</v>
      </c>
      <c r="F163" s="32">
        <v>-7.8299999999999995E-2</v>
      </c>
      <c r="G163" s="27">
        <v>248900</v>
      </c>
      <c r="H163" s="27">
        <v>19489</v>
      </c>
      <c r="I163" s="37">
        <v>0</v>
      </c>
      <c r="J163" s="26">
        <v>0</v>
      </c>
      <c r="K163" s="39">
        <f t="shared" si="4"/>
        <v>-5295765</v>
      </c>
      <c r="L163" s="17">
        <f t="shared" si="5"/>
        <v>-1.416400000000033</v>
      </c>
    </row>
    <row r="164" spans="2:12" ht="19" x14ac:dyDescent="0.25">
      <c r="B164" s="23">
        <v>42938.761608796296</v>
      </c>
      <c r="C164" s="35" t="s">
        <v>12</v>
      </c>
      <c r="D164" s="25" t="s">
        <v>26</v>
      </c>
      <c r="E164" s="33" t="s">
        <v>27</v>
      </c>
      <c r="F164" s="32">
        <v>-5.4800000000000001E-2</v>
      </c>
      <c r="G164" s="27">
        <v>248900</v>
      </c>
      <c r="H164" s="27">
        <v>13640</v>
      </c>
      <c r="I164" s="37">
        <v>0</v>
      </c>
      <c r="J164" s="26">
        <v>0</v>
      </c>
      <c r="K164" s="39">
        <f t="shared" si="4"/>
        <v>-5282125</v>
      </c>
      <c r="L164" s="17">
        <f t="shared" si="5"/>
        <v>-1.4712000000000329</v>
      </c>
    </row>
    <row r="165" spans="2:12" ht="19" x14ac:dyDescent="0.25">
      <c r="B165" s="23">
        <v>42938.761608796296</v>
      </c>
      <c r="C165" s="35" t="s">
        <v>12</v>
      </c>
      <c r="D165" s="25" t="s">
        <v>26</v>
      </c>
      <c r="E165" s="33" t="s">
        <v>27</v>
      </c>
      <c r="F165" s="32">
        <v>-3.8399999999999997E-2</v>
      </c>
      <c r="G165" s="27">
        <v>248900</v>
      </c>
      <c r="H165" s="27">
        <v>9558</v>
      </c>
      <c r="I165" s="37">
        <v>0</v>
      </c>
      <c r="J165" s="26">
        <v>0</v>
      </c>
      <c r="K165" s="39">
        <f t="shared" si="4"/>
        <v>-5272567</v>
      </c>
      <c r="L165" s="17">
        <f t="shared" si="5"/>
        <v>-1.5096000000000329</v>
      </c>
    </row>
    <row r="166" spans="2:12" ht="19" x14ac:dyDescent="0.25">
      <c r="B166" s="23">
        <v>42938.761643518519</v>
      </c>
      <c r="C166" s="35" t="s">
        <v>12</v>
      </c>
      <c r="D166" s="25" t="s">
        <v>26</v>
      </c>
      <c r="E166" s="33" t="s">
        <v>27</v>
      </c>
      <c r="F166" s="32">
        <v>-2.6800000000000001E-2</v>
      </c>
      <c r="G166" s="27">
        <v>248900</v>
      </c>
      <c r="H166" s="27">
        <v>6671</v>
      </c>
      <c r="I166" s="37">
        <v>0</v>
      </c>
      <c r="J166" s="26">
        <v>0</v>
      </c>
      <c r="K166" s="39">
        <f t="shared" si="4"/>
        <v>-5265896</v>
      </c>
      <c r="L166" s="17">
        <f t="shared" si="5"/>
        <v>-1.5364000000000329</v>
      </c>
    </row>
    <row r="167" spans="2:12" ht="19" x14ac:dyDescent="0.25">
      <c r="B167" s="23">
        <v>42938.761643518519</v>
      </c>
      <c r="C167" s="35" t="s">
        <v>12</v>
      </c>
      <c r="D167" s="25" t="s">
        <v>26</v>
      </c>
      <c r="E167" s="33" t="s">
        <v>27</v>
      </c>
      <c r="F167" s="32">
        <v>-2.6800000000000001E-2</v>
      </c>
      <c r="G167" s="27">
        <v>248900</v>
      </c>
      <c r="H167" s="27">
        <v>6671</v>
      </c>
      <c r="I167" s="37">
        <v>0</v>
      </c>
      <c r="J167" s="26">
        <v>0</v>
      </c>
      <c r="K167" s="39">
        <f t="shared" si="4"/>
        <v>-5259225</v>
      </c>
      <c r="L167" s="17">
        <f t="shared" si="5"/>
        <v>-1.5632000000000328</v>
      </c>
    </row>
    <row r="168" spans="2:12" ht="19" x14ac:dyDescent="0.25">
      <c r="B168" s="23">
        <v>42938.761678240742</v>
      </c>
      <c r="C168" s="35" t="s">
        <v>12</v>
      </c>
      <c r="D168" s="25" t="s">
        <v>26</v>
      </c>
      <c r="E168" s="33" t="s">
        <v>27</v>
      </c>
      <c r="F168" s="32">
        <v>-1.0699999999999999E-2</v>
      </c>
      <c r="G168" s="27">
        <v>248900</v>
      </c>
      <c r="H168" s="27">
        <v>2663</v>
      </c>
      <c r="I168" s="37">
        <v>0</v>
      </c>
      <c r="J168" s="26">
        <v>0</v>
      </c>
      <c r="K168" s="39">
        <f t="shared" si="4"/>
        <v>-5256562</v>
      </c>
      <c r="L168" s="17">
        <f t="shared" si="5"/>
        <v>-1.5739000000000327</v>
      </c>
    </row>
    <row r="169" spans="2:12" ht="19" x14ac:dyDescent="0.25">
      <c r="B169" s="23">
        <v>42938.761689814812</v>
      </c>
      <c r="C169" s="35" t="s">
        <v>12</v>
      </c>
      <c r="D169" s="25" t="s">
        <v>26</v>
      </c>
      <c r="E169" s="33" t="s">
        <v>27</v>
      </c>
      <c r="F169" s="32">
        <v>-1.0699999999999999E-2</v>
      </c>
      <c r="G169" s="27">
        <v>248900</v>
      </c>
      <c r="H169" s="27">
        <v>2663</v>
      </c>
      <c r="I169" s="37">
        <v>0</v>
      </c>
      <c r="J169" s="26">
        <v>0</v>
      </c>
      <c r="K169" s="39">
        <f t="shared" si="4"/>
        <v>-5253899</v>
      </c>
      <c r="L169" s="17">
        <f t="shared" si="5"/>
        <v>-1.5846000000000326</v>
      </c>
    </row>
    <row r="170" spans="2:12" ht="19" x14ac:dyDescent="0.25">
      <c r="B170" s="23">
        <v>42938.761701388888</v>
      </c>
      <c r="C170" s="35" t="s">
        <v>12</v>
      </c>
      <c r="D170" s="25" t="s">
        <v>26</v>
      </c>
      <c r="E170" s="33" t="s">
        <v>27</v>
      </c>
      <c r="F170" s="32">
        <v>-1.46E-2</v>
      </c>
      <c r="G170" s="27">
        <v>248900</v>
      </c>
      <c r="H170" s="27">
        <v>3634</v>
      </c>
      <c r="I170" s="37">
        <v>0</v>
      </c>
      <c r="J170" s="26">
        <v>0</v>
      </c>
      <c r="K170" s="39">
        <f t="shared" si="4"/>
        <v>-5250265</v>
      </c>
      <c r="L170" s="17">
        <f t="shared" si="5"/>
        <v>-1.5992000000000326</v>
      </c>
    </row>
    <row r="171" spans="2:12" ht="19" x14ac:dyDescent="0.25">
      <c r="B171" s="23">
        <v>42938.763773148145</v>
      </c>
      <c r="C171" s="35" t="s">
        <v>12</v>
      </c>
      <c r="D171" s="25" t="s">
        <v>26</v>
      </c>
      <c r="E171" s="33" t="s">
        <v>27</v>
      </c>
      <c r="F171" s="32">
        <v>-0.1</v>
      </c>
      <c r="G171" s="27">
        <v>249750</v>
      </c>
      <c r="H171" s="27">
        <v>24975</v>
      </c>
      <c r="I171" s="37">
        <v>0</v>
      </c>
      <c r="J171" s="26">
        <v>0</v>
      </c>
      <c r="K171" s="39">
        <f t="shared" si="4"/>
        <v>-5225290</v>
      </c>
      <c r="L171" s="17">
        <f t="shared" si="5"/>
        <v>-1.6992000000000327</v>
      </c>
    </row>
    <row r="172" spans="2:12" ht="19" x14ac:dyDescent="0.25">
      <c r="B172" s="23">
        <v>42938.764490740738</v>
      </c>
      <c r="C172" s="35" t="s">
        <v>12</v>
      </c>
      <c r="D172" s="25" t="s">
        <v>26</v>
      </c>
      <c r="E172" s="33" t="s">
        <v>27</v>
      </c>
      <c r="F172" s="32">
        <v>-0.2</v>
      </c>
      <c r="G172" s="27">
        <v>249750</v>
      </c>
      <c r="H172" s="27">
        <v>49950</v>
      </c>
      <c r="I172" s="37">
        <v>0</v>
      </c>
      <c r="J172" s="26">
        <v>0</v>
      </c>
      <c r="K172" s="39">
        <f t="shared" si="4"/>
        <v>-5175340</v>
      </c>
      <c r="L172" s="17">
        <f t="shared" si="5"/>
        <v>-1.8992000000000326</v>
      </c>
    </row>
    <row r="173" spans="2:12" ht="19" x14ac:dyDescent="0.25">
      <c r="B173" s="23">
        <v>42938.768611111111</v>
      </c>
      <c r="C173" s="35" t="s">
        <v>12</v>
      </c>
      <c r="D173" s="25" t="s">
        <v>26</v>
      </c>
      <c r="E173" s="33" t="s">
        <v>27</v>
      </c>
      <c r="F173" s="32">
        <v>-0.01</v>
      </c>
      <c r="G173" s="27">
        <v>249050</v>
      </c>
      <c r="H173" s="27">
        <v>2491</v>
      </c>
      <c r="I173" s="37">
        <v>0</v>
      </c>
      <c r="J173" s="26">
        <v>0</v>
      </c>
      <c r="K173" s="39">
        <f t="shared" si="4"/>
        <v>-5172849</v>
      </c>
      <c r="L173" s="17">
        <f t="shared" si="5"/>
        <v>-1.9092000000000326</v>
      </c>
    </row>
    <row r="174" spans="2:12" ht="19" x14ac:dyDescent="0.25">
      <c r="B174" s="23">
        <v>42938.77202546296</v>
      </c>
      <c r="C174" s="35" t="s">
        <v>12</v>
      </c>
      <c r="D174" s="25" t="s">
        <v>26</v>
      </c>
      <c r="E174" s="31" t="s">
        <v>31</v>
      </c>
      <c r="F174" s="32">
        <v>1.4624999999999999</v>
      </c>
      <c r="G174" s="27">
        <v>249000</v>
      </c>
      <c r="H174" s="27">
        <v>-364163</v>
      </c>
      <c r="I174" s="37">
        <v>0</v>
      </c>
      <c r="J174" s="26">
        <v>0</v>
      </c>
      <c r="K174" s="39">
        <f t="shared" si="4"/>
        <v>-5537012</v>
      </c>
      <c r="L174" s="17">
        <f t="shared" si="5"/>
        <v>-0.44670000000003274</v>
      </c>
    </row>
    <row r="175" spans="2:12" ht="19" x14ac:dyDescent="0.25">
      <c r="B175" s="23">
        <v>42938.772222222222</v>
      </c>
      <c r="C175" s="35" t="s">
        <v>12</v>
      </c>
      <c r="D175" s="25" t="s">
        <v>26</v>
      </c>
      <c r="E175" s="31" t="s">
        <v>31</v>
      </c>
      <c r="F175" s="32">
        <v>3.7511000000000001</v>
      </c>
      <c r="G175" s="27">
        <v>249000</v>
      </c>
      <c r="H175" s="27">
        <v>-934024</v>
      </c>
      <c r="I175" s="37">
        <v>0</v>
      </c>
      <c r="J175" s="26">
        <v>0</v>
      </c>
      <c r="K175" s="39">
        <f t="shared" si="4"/>
        <v>-6471036</v>
      </c>
      <c r="L175" s="17">
        <f t="shared" si="5"/>
        <v>3.3043999999999674</v>
      </c>
    </row>
    <row r="176" spans="2:12" ht="19" x14ac:dyDescent="0.25">
      <c r="B176" s="23">
        <v>42938.801689814813</v>
      </c>
      <c r="C176" s="35" t="s">
        <v>12</v>
      </c>
      <c r="D176" s="25" t="s">
        <v>26</v>
      </c>
      <c r="E176" s="33" t="s">
        <v>162</v>
      </c>
      <c r="F176" s="32">
        <v>-1</v>
      </c>
      <c r="G176" s="27">
        <v>249900</v>
      </c>
      <c r="H176" s="27">
        <v>249900</v>
      </c>
      <c r="I176" s="37">
        <v>0</v>
      </c>
      <c r="J176" s="26">
        <v>0</v>
      </c>
      <c r="K176" s="39">
        <f t="shared" si="4"/>
        <v>-6221136</v>
      </c>
      <c r="L176" s="17">
        <f t="shared" si="5"/>
        <v>2.3043999999999674</v>
      </c>
    </row>
    <row r="177" spans="2:12" ht="19" x14ac:dyDescent="0.25">
      <c r="B177" s="23">
        <v>42938.801689814813</v>
      </c>
      <c r="C177" s="35" t="s">
        <v>12</v>
      </c>
      <c r="D177" s="25" t="s">
        <v>26</v>
      </c>
      <c r="E177" s="33" t="s">
        <v>144</v>
      </c>
      <c r="F177" s="32">
        <v>-4.2135999999999996</v>
      </c>
      <c r="G177" s="27">
        <v>249850</v>
      </c>
      <c r="H177" s="27">
        <v>1052768</v>
      </c>
      <c r="I177" s="28" t="s">
        <v>217</v>
      </c>
      <c r="J177" s="32">
        <v>578</v>
      </c>
      <c r="K177" s="39">
        <f t="shared" si="4"/>
        <v>-5172270</v>
      </c>
      <c r="L177" s="17">
        <f t="shared" si="5"/>
        <v>-1.9092000000000322</v>
      </c>
    </row>
    <row r="178" spans="2:12" ht="19" x14ac:dyDescent="0.25">
      <c r="B178" s="23">
        <v>42938.818726851852</v>
      </c>
      <c r="C178" s="35" t="s">
        <v>12</v>
      </c>
      <c r="D178" s="25" t="s">
        <v>26</v>
      </c>
      <c r="E178" s="33" t="s">
        <v>27</v>
      </c>
      <c r="F178" s="32">
        <v>-0.216</v>
      </c>
      <c r="G178" s="27">
        <v>251500</v>
      </c>
      <c r="H178" s="27">
        <v>54324</v>
      </c>
      <c r="I178" s="37">
        <v>0</v>
      </c>
      <c r="J178" s="26">
        <v>0</v>
      </c>
      <c r="K178" s="39">
        <f t="shared" si="4"/>
        <v>-5117946</v>
      </c>
      <c r="L178" s="17">
        <f t="shared" si="5"/>
        <v>-2.1252000000000324</v>
      </c>
    </row>
    <row r="179" spans="2:12" ht="19" x14ac:dyDescent="0.25">
      <c r="B179" s="23">
        <v>42938.818738425929</v>
      </c>
      <c r="C179" s="35" t="s">
        <v>12</v>
      </c>
      <c r="D179" s="25" t="s">
        <v>26</v>
      </c>
      <c r="E179" s="33" t="s">
        <v>27</v>
      </c>
      <c r="F179" s="32">
        <v>-0.216</v>
      </c>
      <c r="G179" s="27">
        <v>251500</v>
      </c>
      <c r="H179" s="27">
        <v>54324</v>
      </c>
      <c r="I179" s="37">
        <v>0</v>
      </c>
      <c r="J179" s="26">
        <v>0</v>
      </c>
      <c r="K179" s="39">
        <f t="shared" si="4"/>
        <v>-5063622</v>
      </c>
      <c r="L179" s="17">
        <f t="shared" si="5"/>
        <v>-2.3412000000000326</v>
      </c>
    </row>
    <row r="180" spans="2:12" ht="19" x14ac:dyDescent="0.25">
      <c r="B180" s="23">
        <v>42938.818831018521</v>
      </c>
      <c r="C180" s="35" t="s">
        <v>12</v>
      </c>
      <c r="D180" s="25" t="s">
        <v>26</v>
      </c>
      <c r="E180" s="33" t="s">
        <v>27</v>
      </c>
      <c r="F180" s="32">
        <v>-8.4000000000000005E-2</v>
      </c>
      <c r="G180" s="27">
        <v>251500</v>
      </c>
      <c r="H180" s="27">
        <v>21126</v>
      </c>
      <c r="I180" s="37">
        <v>0</v>
      </c>
      <c r="J180" s="26">
        <v>0</v>
      </c>
      <c r="K180" s="39">
        <f t="shared" si="4"/>
        <v>-5042496</v>
      </c>
      <c r="L180" s="17">
        <f t="shared" si="5"/>
        <v>-2.4252000000000327</v>
      </c>
    </row>
    <row r="181" spans="2:12" ht="19" x14ac:dyDescent="0.25">
      <c r="B181" s="23">
        <v>42938.818842592591</v>
      </c>
      <c r="C181" s="35" t="s">
        <v>12</v>
      </c>
      <c r="D181" s="25" t="s">
        <v>26</v>
      </c>
      <c r="E181" s="33" t="s">
        <v>27</v>
      </c>
      <c r="F181" s="32">
        <v>-8.4000000000000005E-2</v>
      </c>
      <c r="G181" s="27">
        <v>251500</v>
      </c>
      <c r="H181" s="27">
        <v>21126</v>
      </c>
      <c r="I181" s="37">
        <v>0</v>
      </c>
      <c r="J181" s="26">
        <v>0</v>
      </c>
      <c r="K181" s="39">
        <f t="shared" si="4"/>
        <v>-5021370</v>
      </c>
      <c r="L181" s="17">
        <f t="shared" si="5"/>
        <v>-2.5092000000000327</v>
      </c>
    </row>
    <row r="182" spans="2:12" ht="19" x14ac:dyDescent="0.25">
      <c r="B182" s="23">
        <v>42938.818842592591</v>
      </c>
      <c r="C182" s="35" t="s">
        <v>12</v>
      </c>
      <c r="D182" s="25" t="s">
        <v>26</v>
      </c>
      <c r="E182" s="33" t="s">
        <v>27</v>
      </c>
      <c r="F182" s="32">
        <v>-8.4000000000000005E-2</v>
      </c>
      <c r="G182" s="27">
        <v>251500</v>
      </c>
      <c r="H182" s="27">
        <v>21126</v>
      </c>
      <c r="I182" s="37">
        <v>0</v>
      </c>
      <c r="J182" s="26">
        <v>0</v>
      </c>
      <c r="K182" s="39">
        <f t="shared" si="4"/>
        <v>-5000244</v>
      </c>
      <c r="L182" s="17">
        <f t="shared" si="5"/>
        <v>-2.5932000000000328</v>
      </c>
    </row>
    <row r="183" spans="2:12" ht="19" x14ac:dyDescent="0.25">
      <c r="B183" s="23">
        <v>42938.818842592591</v>
      </c>
      <c r="C183" s="35" t="s">
        <v>12</v>
      </c>
      <c r="D183" s="25" t="s">
        <v>26</v>
      </c>
      <c r="E183" s="33" t="s">
        <v>27</v>
      </c>
      <c r="F183" s="32">
        <v>-8.4000000000000005E-2</v>
      </c>
      <c r="G183" s="27">
        <v>251500</v>
      </c>
      <c r="H183" s="27">
        <v>21126</v>
      </c>
      <c r="I183" s="37">
        <v>0</v>
      </c>
      <c r="J183" s="26">
        <v>0</v>
      </c>
      <c r="K183" s="39">
        <f t="shared" si="4"/>
        <v>-4979118</v>
      </c>
      <c r="L183" s="17">
        <f t="shared" si="5"/>
        <v>-2.6772000000000329</v>
      </c>
    </row>
    <row r="184" spans="2:12" ht="19" x14ac:dyDescent="0.25">
      <c r="B184" s="23">
        <v>42938.819722222222</v>
      </c>
      <c r="C184" s="35" t="s">
        <v>12</v>
      </c>
      <c r="D184" s="25" t="s">
        <v>26</v>
      </c>
      <c r="E184" s="33" t="s">
        <v>27</v>
      </c>
      <c r="F184" s="32">
        <v>-0.1</v>
      </c>
      <c r="G184" s="27">
        <v>251800</v>
      </c>
      <c r="H184" s="27">
        <v>25180</v>
      </c>
      <c r="I184" s="37">
        <v>0</v>
      </c>
      <c r="J184" s="26">
        <v>0</v>
      </c>
      <c r="K184" s="39">
        <f t="shared" si="4"/>
        <v>-4953938</v>
      </c>
      <c r="L184" s="17">
        <f t="shared" si="5"/>
        <v>-2.777200000000033</v>
      </c>
    </row>
    <row r="185" spans="2:12" ht="19" x14ac:dyDescent="0.25">
      <c r="B185" s="23">
        <v>42938.819814814815</v>
      </c>
      <c r="C185" s="35" t="s">
        <v>12</v>
      </c>
      <c r="D185" s="25" t="s">
        <v>26</v>
      </c>
      <c r="E185" s="33" t="s">
        <v>27</v>
      </c>
      <c r="F185" s="32">
        <v>-0.1376</v>
      </c>
      <c r="G185" s="27">
        <v>251900</v>
      </c>
      <c r="H185" s="27">
        <v>34661</v>
      </c>
      <c r="I185" s="37">
        <v>0</v>
      </c>
      <c r="J185" s="26">
        <v>0</v>
      </c>
      <c r="K185" s="39">
        <f t="shared" si="4"/>
        <v>-4919277</v>
      </c>
      <c r="L185" s="17">
        <f t="shared" si="5"/>
        <v>-2.9148000000000329</v>
      </c>
    </row>
    <row r="186" spans="2:12" ht="19" x14ac:dyDescent="0.25">
      <c r="B186" s="23">
        <v>42938.820740740739</v>
      </c>
      <c r="C186" s="35" t="s">
        <v>12</v>
      </c>
      <c r="D186" s="25" t="s">
        <v>26</v>
      </c>
      <c r="E186" s="33" t="s">
        <v>27</v>
      </c>
      <c r="F186" s="32">
        <v>-4.1000000000000002E-2</v>
      </c>
      <c r="G186" s="27">
        <v>252200</v>
      </c>
      <c r="H186" s="27">
        <v>10340</v>
      </c>
      <c r="I186" s="37">
        <v>0</v>
      </c>
      <c r="J186" s="26">
        <v>0</v>
      </c>
      <c r="K186" s="39">
        <f t="shared" si="4"/>
        <v>-4908937</v>
      </c>
      <c r="L186" s="17">
        <f t="shared" si="5"/>
        <v>-2.9558000000000328</v>
      </c>
    </row>
    <row r="187" spans="2:12" ht="19" x14ac:dyDescent="0.25">
      <c r="B187" s="23">
        <v>42938.821030092593</v>
      </c>
      <c r="C187" s="35" t="s">
        <v>12</v>
      </c>
      <c r="D187" s="25" t="s">
        <v>26</v>
      </c>
      <c r="E187" s="33" t="s">
        <v>27</v>
      </c>
      <c r="F187" s="32">
        <v>-20.006499999999999</v>
      </c>
      <c r="G187" s="27">
        <v>252500</v>
      </c>
      <c r="H187" s="27">
        <v>5051641</v>
      </c>
      <c r="I187" s="37">
        <v>0</v>
      </c>
      <c r="J187" s="26">
        <v>0</v>
      </c>
      <c r="K187" s="39">
        <f t="shared" si="4"/>
        <v>142704</v>
      </c>
      <c r="L187" s="17">
        <f t="shared" si="5"/>
        <v>-22.962300000000031</v>
      </c>
    </row>
    <row r="188" spans="2:12" ht="19" x14ac:dyDescent="0.25">
      <c r="B188" s="23">
        <v>42938.821157407408</v>
      </c>
      <c r="C188" s="35" t="s">
        <v>12</v>
      </c>
      <c r="D188" s="25" t="s">
        <v>26</v>
      </c>
      <c r="E188" s="33" t="s">
        <v>27</v>
      </c>
      <c r="F188" s="32">
        <v>-17.0732</v>
      </c>
      <c r="G188" s="27">
        <v>252350</v>
      </c>
      <c r="H188" s="27">
        <v>4308422</v>
      </c>
      <c r="I188" s="37">
        <v>0</v>
      </c>
      <c r="J188" s="26">
        <v>0</v>
      </c>
      <c r="K188" s="39">
        <f t="shared" si="4"/>
        <v>4451126</v>
      </c>
      <c r="L188" s="17">
        <f t="shared" si="5"/>
        <v>-40.035500000000027</v>
      </c>
    </row>
    <row r="189" spans="2:12" ht="19" x14ac:dyDescent="0.25">
      <c r="B189" s="23">
        <v>42938.821168981478</v>
      </c>
      <c r="C189" s="35" t="s">
        <v>12</v>
      </c>
      <c r="D189" s="25" t="s">
        <v>26</v>
      </c>
      <c r="E189" s="33" t="s">
        <v>27</v>
      </c>
      <c r="F189" s="32">
        <v>-2.6145</v>
      </c>
      <c r="G189" s="27">
        <v>252350</v>
      </c>
      <c r="H189" s="27">
        <v>659769</v>
      </c>
      <c r="I189" s="37">
        <v>0</v>
      </c>
      <c r="J189" s="26">
        <v>0</v>
      </c>
      <c r="K189" s="39">
        <f t="shared" si="4"/>
        <v>5110895</v>
      </c>
      <c r="L189" s="17">
        <f t="shared" si="5"/>
        <v>-42.650000000000027</v>
      </c>
    </row>
    <row r="190" spans="2:12" ht="19" x14ac:dyDescent="0.25">
      <c r="B190" s="23">
        <v>42938.821168981478</v>
      </c>
      <c r="C190" s="35" t="s">
        <v>12</v>
      </c>
      <c r="D190" s="25" t="s">
        <v>26</v>
      </c>
      <c r="E190" s="33" t="s">
        <v>27</v>
      </c>
      <c r="F190" s="32">
        <v>-0.31879999999999997</v>
      </c>
      <c r="G190" s="27">
        <v>252350</v>
      </c>
      <c r="H190" s="27">
        <v>80449</v>
      </c>
      <c r="I190" s="37">
        <v>0</v>
      </c>
      <c r="J190" s="26">
        <v>0</v>
      </c>
      <c r="K190" s="39">
        <f t="shared" si="4"/>
        <v>5191344</v>
      </c>
      <c r="L190" s="17">
        <f t="shared" si="5"/>
        <v>-42.96880000000003</v>
      </c>
    </row>
    <row r="191" spans="2:12" ht="19" x14ac:dyDescent="0.25">
      <c r="B191" s="23">
        <v>42938.821817129632</v>
      </c>
      <c r="C191" s="35" t="s">
        <v>12</v>
      </c>
      <c r="D191" s="25" t="s">
        <v>26</v>
      </c>
      <c r="E191" s="33" t="s">
        <v>27</v>
      </c>
      <c r="F191" s="32">
        <v>-7.0449999999999999</v>
      </c>
      <c r="G191" s="27">
        <v>252550</v>
      </c>
      <c r="H191" s="27">
        <v>1779215</v>
      </c>
      <c r="I191" s="37">
        <v>0</v>
      </c>
      <c r="J191" s="26">
        <v>0</v>
      </c>
      <c r="K191" s="39">
        <f t="shared" si="4"/>
        <v>6970559</v>
      </c>
      <c r="L191" s="17">
        <f t="shared" si="5"/>
        <v>-50.013800000000032</v>
      </c>
    </row>
    <row r="192" spans="2:12" ht="19" x14ac:dyDescent="0.25">
      <c r="B192" s="23">
        <v>42938.821909722225</v>
      </c>
      <c r="C192" s="35" t="s">
        <v>12</v>
      </c>
      <c r="D192" s="25" t="s">
        <v>26</v>
      </c>
      <c r="E192" s="33" t="s">
        <v>27</v>
      </c>
      <c r="F192" s="32">
        <v>-7.0449999999999999</v>
      </c>
      <c r="G192" s="27">
        <v>252550</v>
      </c>
      <c r="H192" s="27">
        <v>1779215</v>
      </c>
      <c r="I192" s="37">
        <v>0</v>
      </c>
      <c r="J192" s="26">
        <v>0</v>
      </c>
      <c r="K192" s="39">
        <f t="shared" si="4"/>
        <v>8749774</v>
      </c>
      <c r="L192" s="17">
        <f t="shared" si="5"/>
        <v>-57.058800000000033</v>
      </c>
    </row>
    <row r="193" spans="2:12" ht="19" x14ac:dyDescent="0.25">
      <c r="B193" s="23">
        <v>42938.822002314817</v>
      </c>
      <c r="C193" s="35" t="s">
        <v>12</v>
      </c>
      <c r="D193" s="25" t="s">
        <v>26</v>
      </c>
      <c r="E193" s="33" t="s">
        <v>27</v>
      </c>
      <c r="F193" s="32">
        <v>-7.0449999999999999</v>
      </c>
      <c r="G193" s="27">
        <v>252700</v>
      </c>
      <c r="H193" s="27">
        <v>1780272</v>
      </c>
      <c r="I193" s="37">
        <v>0</v>
      </c>
      <c r="J193" s="26">
        <v>0</v>
      </c>
      <c r="K193" s="39">
        <f t="shared" si="4"/>
        <v>10530046</v>
      </c>
      <c r="L193" s="17">
        <f t="shared" si="5"/>
        <v>-64.103800000000035</v>
      </c>
    </row>
    <row r="194" spans="2:12" ht="19" x14ac:dyDescent="0.25">
      <c r="B194" s="23">
        <v>42938.822291666664</v>
      </c>
      <c r="C194" s="35" t="s">
        <v>12</v>
      </c>
      <c r="D194" s="25" t="s">
        <v>26</v>
      </c>
      <c r="E194" s="33" t="s">
        <v>27</v>
      </c>
      <c r="F194" s="32">
        <v>-7.0449999999999999</v>
      </c>
      <c r="G194" s="27">
        <v>252700</v>
      </c>
      <c r="H194" s="27">
        <v>1780272</v>
      </c>
      <c r="I194" s="37">
        <v>0</v>
      </c>
      <c r="J194" s="26">
        <v>0</v>
      </c>
      <c r="K194" s="39">
        <f t="shared" si="4"/>
        <v>12310318</v>
      </c>
      <c r="L194" s="17">
        <f t="shared" si="5"/>
        <v>-71.148800000000037</v>
      </c>
    </row>
    <row r="195" spans="2:12" ht="19" x14ac:dyDescent="0.25">
      <c r="B195" s="23">
        <v>42938.82230324074</v>
      </c>
      <c r="C195" s="35" t="s">
        <v>12</v>
      </c>
      <c r="D195" s="25" t="s">
        <v>26</v>
      </c>
      <c r="E195" s="33" t="s">
        <v>27</v>
      </c>
      <c r="F195" s="32">
        <v>-5.4687000000000001</v>
      </c>
      <c r="G195" s="27">
        <v>252700</v>
      </c>
      <c r="H195" s="27">
        <v>1381940</v>
      </c>
      <c r="I195" s="37">
        <v>0</v>
      </c>
      <c r="J195" s="26">
        <v>0</v>
      </c>
      <c r="K195" s="39">
        <f t="shared" si="4"/>
        <v>13692258</v>
      </c>
      <c r="L195" s="17">
        <f t="shared" si="5"/>
        <v>-76.617500000000035</v>
      </c>
    </row>
    <row r="196" spans="2:12" ht="19" x14ac:dyDescent="0.25">
      <c r="B196" s="23">
        <v>42938.822314814817</v>
      </c>
      <c r="C196" s="35" t="s">
        <v>12</v>
      </c>
      <c r="D196" s="25" t="s">
        <v>26</v>
      </c>
      <c r="E196" s="33" t="s">
        <v>27</v>
      </c>
      <c r="F196" s="32">
        <v>-9.2700000000000005E-2</v>
      </c>
      <c r="G196" s="27">
        <v>252600</v>
      </c>
      <c r="H196" s="27">
        <v>23416</v>
      </c>
      <c r="I196" s="37">
        <v>0</v>
      </c>
      <c r="J196" s="26">
        <v>0</v>
      </c>
      <c r="K196" s="39">
        <f t="shared" si="4"/>
        <v>13715674</v>
      </c>
      <c r="L196" s="17">
        <f t="shared" si="5"/>
        <v>-76.710200000000029</v>
      </c>
    </row>
    <row r="197" spans="2:12" ht="19" x14ac:dyDescent="0.25">
      <c r="B197" s="23">
        <v>42938.822511574072</v>
      </c>
      <c r="C197" s="35" t="s">
        <v>12</v>
      </c>
      <c r="D197" s="25" t="s">
        <v>26</v>
      </c>
      <c r="E197" s="33" t="s">
        <v>27</v>
      </c>
      <c r="F197" s="32">
        <v>-1.4836</v>
      </c>
      <c r="G197" s="27">
        <v>252550</v>
      </c>
      <c r="H197" s="27">
        <v>374683</v>
      </c>
      <c r="I197" s="37">
        <v>0</v>
      </c>
      <c r="J197" s="26">
        <v>0</v>
      </c>
      <c r="K197" s="39">
        <f t="shared" si="4"/>
        <v>14090357</v>
      </c>
      <c r="L197" s="17">
        <f t="shared" si="5"/>
        <v>-78.193800000000024</v>
      </c>
    </row>
    <row r="198" spans="2:12" ht="19" x14ac:dyDescent="0.25">
      <c r="B198" s="23">
        <v>42938.827650462961</v>
      </c>
      <c r="C198" s="35" t="s">
        <v>12</v>
      </c>
      <c r="D198" s="25" t="s">
        <v>26</v>
      </c>
      <c r="E198" s="31" t="s">
        <v>207</v>
      </c>
      <c r="F198" s="32">
        <v>6.1976000000000004</v>
      </c>
      <c r="G198" s="27">
        <v>251300</v>
      </c>
      <c r="H198" s="27">
        <v>-1557457</v>
      </c>
      <c r="I198" s="37">
        <v>0</v>
      </c>
      <c r="J198" s="26">
        <v>0</v>
      </c>
      <c r="K198" s="39">
        <f t="shared" ref="K198:K224" si="6">K197+H198-IF(COUNT(FIND("KRW",I198))=1,SUBSTITUTE(I198,"KRW",""),0)</f>
        <v>12532900</v>
      </c>
      <c r="L198" s="17">
        <f t="shared" ref="L198:L224" si="7">L197+F198-IF(COUNT(FIND("ETH",I198))=1,SUBSTITUTE(I198,"ETH",""), 0)</f>
        <v>-71.99620000000003</v>
      </c>
    </row>
    <row r="199" spans="2:12" ht="19" x14ac:dyDescent="0.25">
      <c r="B199" s="23">
        <v>42938.827662037038</v>
      </c>
      <c r="C199" s="35" t="s">
        <v>12</v>
      </c>
      <c r="D199" s="25" t="s">
        <v>26</v>
      </c>
      <c r="E199" s="31" t="s">
        <v>207</v>
      </c>
      <c r="F199" s="32">
        <v>5.0437000000000003</v>
      </c>
      <c r="G199" s="27">
        <v>251300</v>
      </c>
      <c r="H199" s="27">
        <v>-1267482</v>
      </c>
      <c r="I199" s="37">
        <v>0</v>
      </c>
      <c r="J199" s="26">
        <v>0</v>
      </c>
      <c r="K199" s="39">
        <f t="shared" si="6"/>
        <v>11265418</v>
      </c>
      <c r="L199" s="17">
        <f t="shared" si="7"/>
        <v>-66.952500000000029</v>
      </c>
    </row>
    <row r="200" spans="2:12" ht="19" x14ac:dyDescent="0.25">
      <c r="B200" s="23">
        <v>42938.827662037038</v>
      </c>
      <c r="C200" s="35" t="s">
        <v>12</v>
      </c>
      <c r="D200" s="25" t="s">
        <v>26</v>
      </c>
      <c r="E200" s="31" t="s">
        <v>207</v>
      </c>
      <c r="F200" s="32">
        <v>0.05</v>
      </c>
      <c r="G200" s="27">
        <v>251300</v>
      </c>
      <c r="H200" s="27">
        <v>-12565</v>
      </c>
      <c r="I200" s="37">
        <v>0</v>
      </c>
      <c r="J200" s="26">
        <v>0</v>
      </c>
      <c r="K200" s="39">
        <f t="shared" si="6"/>
        <v>11252853</v>
      </c>
      <c r="L200" s="17">
        <f t="shared" si="7"/>
        <v>-66.902500000000032</v>
      </c>
    </row>
    <row r="201" spans="2:12" ht="19" x14ac:dyDescent="0.25">
      <c r="B201" s="23">
        <v>42938.827662037038</v>
      </c>
      <c r="C201" s="35" t="s">
        <v>12</v>
      </c>
      <c r="D201" s="25" t="s">
        <v>26</v>
      </c>
      <c r="E201" s="31" t="s">
        <v>207</v>
      </c>
      <c r="F201" s="32">
        <v>10</v>
      </c>
      <c r="G201" s="27">
        <v>251300</v>
      </c>
      <c r="H201" s="27">
        <v>-2513000</v>
      </c>
      <c r="I201" s="37">
        <v>0</v>
      </c>
      <c r="J201" s="26">
        <v>0</v>
      </c>
      <c r="K201" s="39">
        <f t="shared" si="6"/>
        <v>8739853</v>
      </c>
      <c r="L201" s="17">
        <f t="shared" si="7"/>
        <v>-56.902500000000032</v>
      </c>
    </row>
    <row r="202" spans="2:12" ht="19" x14ac:dyDescent="0.25">
      <c r="B202" s="23">
        <v>42938.827662037038</v>
      </c>
      <c r="C202" s="35" t="s">
        <v>12</v>
      </c>
      <c r="D202" s="25" t="s">
        <v>26</v>
      </c>
      <c r="E202" s="31" t="s">
        <v>207</v>
      </c>
      <c r="F202" s="32">
        <v>3</v>
      </c>
      <c r="G202" s="27">
        <v>251300</v>
      </c>
      <c r="H202" s="27">
        <v>-753900</v>
      </c>
      <c r="I202" s="37">
        <v>0</v>
      </c>
      <c r="J202" s="26">
        <v>0</v>
      </c>
      <c r="K202" s="39">
        <f t="shared" si="6"/>
        <v>7985953</v>
      </c>
      <c r="L202" s="17">
        <f t="shared" si="7"/>
        <v>-53.902500000000032</v>
      </c>
    </row>
    <row r="203" spans="2:12" ht="19" x14ac:dyDescent="0.25">
      <c r="B203" s="23">
        <v>42938.827673611115</v>
      </c>
      <c r="C203" s="35" t="s">
        <v>12</v>
      </c>
      <c r="D203" s="25" t="s">
        <v>26</v>
      </c>
      <c r="E203" s="31" t="s">
        <v>207</v>
      </c>
      <c r="F203" s="32">
        <v>0.05</v>
      </c>
      <c r="G203" s="27">
        <v>251400</v>
      </c>
      <c r="H203" s="27">
        <v>-12570</v>
      </c>
      <c r="I203" s="37">
        <v>0</v>
      </c>
      <c r="J203" s="26">
        <v>0</v>
      </c>
      <c r="K203" s="39">
        <f t="shared" si="6"/>
        <v>7973383</v>
      </c>
      <c r="L203" s="17">
        <f t="shared" si="7"/>
        <v>-53.852500000000035</v>
      </c>
    </row>
    <row r="204" spans="2:12" ht="19" x14ac:dyDescent="0.25">
      <c r="B204" s="23">
        <v>42938.827673611115</v>
      </c>
      <c r="C204" s="35" t="s">
        <v>12</v>
      </c>
      <c r="D204" s="25" t="s">
        <v>26</v>
      </c>
      <c r="E204" s="31" t="s">
        <v>207</v>
      </c>
      <c r="F204" s="32">
        <v>10</v>
      </c>
      <c r="G204" s="27">
        <v>251400</v>
      </c>
      <c r="H204" s="27">
        <v>-2514000</v>
      </c>
      <c r="I204" s="37">
        <v>0</v>
      </c>
      <c r="J204" s="26">
        <v>0</v>
      </c>
      <c r="K204" s="39">
        <f t="shared" si="6"/>
        <v>5459383</v>
      </c>
      <c r="L204" s="17">
        <f t="shared" si="7"/>
        <v>-43.852500000000035</v>
      </c>
    </row>
    <row r="205" spans="2:12" ht="19" x14ac:dyDescent="0.25">
      <c r="B205" s="23">
        <v>42938.827673611115</v>
      </c>
      <c r="C205" s="35" t="s">
        <v>12</v>
      </c>
      <c r="D205" s="25" t="s">
        <v>26</v>
      </c>
      <c r="E205" s="31" t="s">
        <v>207</v>
      </c>
      <c r="F205" s="32">
        <v>10</v>
      </c>
      <c r="G205" s="27">
        <v>251400</v>
      </c>
      <c r="H205" s="27">
        <v>-2514000</v>
      </c>
      <c r="I205" s="37">
        <v>0</v>
      </c>
      <c r="J205" s="26">
        <v>0</v>
      </c>
      <c r="K205" s="39">
        <f t="shared" si="6"/>
        <v>2945383</v>
      </c>
      <c r="L205" s="17">
        <f t="shared" si="7"/>
        <v>-33.852500000000035</v>
      </c>
    </row>
    <row r="206" spans="2:12" ht="19" x14ac:dyDescent="0.25">
      <c r="B206" s="23">
        <v>42938.827673611115</v>
      </c>
      <c r="C206" s="35" t="s">
        <v>12</v>
      </c>
      <c r="D206" s="25" t="s">
        <v>26</v>
      </c>
      <c r="E206" s="31" t="s">
        <v>207</v>
      </c>
      <c r="F206" s="32">
        <v>7.1576000000000004</v>
      </c>
      <c r="G206" s="27">
        <v>251450</v>
      </c>
      <c r="H206" s="27">
        <v>-1799779</v>
      </c>
      <c r="I206" s="37">
        <v>0</v>
      </c>
      <c r="J206" s="26">
        <v>0</v>
      </c>
      <c r="K206" s="39">
        <f t="shared" si="6"/>
        <v>1145604</v>
      </c>
      <c r="L206" s="17">
        <f t="shared" si="7"/>
        <v>-26.694900000000032</v>
      </c>
    </row>
    <row r="207" spans="2:12" ht="19" x14ac:dyDescent="0.25">
      <c r="B207" s="23">
        <v>42938.827673611115</v>
      </c>
      <c r="C207" s="35" t="s">
        <v>12</v>
      </c>
      <c r="D207" s="25" t="s">
        <v>26</v>
      </c>
      <c r="E207" s="31" t="s">
        <v>207</v>
      </c>
      <c r="F207" s="32">
        <v>3.8975</v>
      </c>
      <c r="G207" s="27">
        <v>251450</v>
      </c>
      <c r="H207" s="27">
        <v>-980026</v>
      </c>
      <c r="I207" s="37">
        <v>0</v>
      </c>
      <c r="J207" s="26">
        <v>0</v>
      </c>
      <c r="K207" s="39">
        <f t="shared" si="6"/>
        <v>165578</v>
      </c>
      <c r="L207" s="17">
        <f t="shared" si="7"/>
        <v>-22.797400000000032</v>
      </c>
    </row>
    <row r="208" spans="2:12" ht="19" x14ac:dyDescent="0.25">
      <c r="B208" s="23">
        <v>42938.827673611115</v>
      </c>
      <c r="C208" s="35" t="s">
        <v>12</v>
      </c>
      <c r="D208" s="25" t="s">
        <v>26</v>
      </c>
      <c r="E208" s="31" t="s">
        <v>207</v>
      </c>
      <c r="F208" s="32">
        <v>0.05</v>
      </c>
      <c r="G208" s="27">
        <v>251450</v>
      </c>
      <c r="H208" s="27">
        <v>-12573</v>
      </c>
      <c r="I208" s="37">
        <v>0</v>
      </c>
      <c r="J208" s="26">
        <v>0</v>
      </c>
      <c r="K208" s="39">
        <f t="shared" si="6"/>
        <v>153005</v>
      </c>
      <c r="L208" s="17">
        <f t="shared" si="7"/>
        <v>-22.747400000000031</v>
      </c>
    </row>
    <row r="209" spans="2:12" ht="19" x14ac:dyDescent="0.25">
      <c r="B209" s="23">
        <v>42938.827685185184</v>
      </c>
      <c r="C209" s="35" t="s">
        <v>12</v>
      </c>
      <c r="D209" s="25" t="s">
        <v>26</v>
      </c>
      <c r="E209" s="31" t="s">
        <v>207</v>
      </c>
      <c r="F209" s="32">
        <v>6.7869000000000002</v>
      </c>
      <c r="G209" s="27">
        <v>251450</v>
      </c>
      <c r="H209" s="27">
        <v>-1706566</v>
      </c>
      <c r="I209" s="37">
        <v>0</v>
      </c>
      <c r="J209" s="26">
        <v>0</v>
      </c>
      <c r="K209" s="39">
        <f t="shared" si="6"/>
        <v>-1553561</v>
      </c>
      <c r="L209" s="17">
        <f t="shared" si="7"/>
        <v>-15.960500000000032</v>
      </c>
    </row>
    <row r="210" spans="2:12" ht="19" x14ac:dyDescent="0.25">
      <c r="B210" s="23">
        <v>42938.827685185184</v>
      </c>
      <c r="C210" s="35" t="s">
        <v>12</v>
      </c>
      <c r="D210" s="25" t="s">
        <v>26</v>
      </c>
      <c r="E210" s="31" t="s">
        <v>207</v>
      </c>
      <c r="F210" s="32">
        <v>2.7984</v>
      </c>
      <c r="G210" s="27">
        <v>251500</v>
      </c>
      <c r="H210" s="27">
        <v>-703798</v>
      </c>
      <c r="I210" s="37">
        <v>0</v>
      </c>
      <c r="J210" s="26">
        <v>0</v>
      </c>
      <c r="K210" s="39">
        <f t="shared" si="6"/>
        <v>-2257359</v>
      </c>
      <c r="L210" s="17">
        <f t="shared" si="7"/>
        <v>-13.162100000000031</v>
      </c>
    </row>
    <row r="211" spans="2:12" ht="19" x14ac:dyDescent="0.25">
      <c r="B211" s="23">
        <v>42938.827685185184</v>
      </c>
      <c r="C211" s="35" t="s">
        <v>12</v>
      </c>
      <c r="D211" s="25" t="s">
        <v>26</v>
      </c>
      <c r="E211" s="31" t="s">
        <v>207</v>
      </c>
      <c r="F211" s="32">
        <v>0.05</v>
      </c>
      <c r="G211" s="27">
        <v>251500</v>
      </c>
      <c r="H211" s="27">
        <v>-12575</v>
      </c>
      <c r="I211" s="37">
        <v>0</v>
      </c>
      <c r="J211" s="26">
        <v>0</v>
      </c>
      <c r="K211" s="39">
        <f t="shared" si="6"/>
        <v>-2269934</v>
      </c>
      <c r="L211" s="17">
        <f t="shared" si="7"/>
        <v>-13.11210000000003</v>
      </c>
    </row>
    <row r="212" spans="2:12" ht="19" x14ac:dyDescent="0.25">
      <c r="B212" s="23">
        <v>42938.827685185184</v>
      </c>
      <c r="C212" s="35" t="s">
        <v>12</v>
      </c>
      <c r="D212" s="25" t="s">
        <v>26</v>
      </c>
      <c r="E212" s="31" t="s">
        <v>207</v>
      </c>
      <c r="F212" s="32">
        <v>8.2232000000000003</v>
      </c>
      <c r="G212" s="27">
        <v>251500</v>
      </c>
      <c r="H212" s="27">
        <v>-2068135</v>
      </c>
      <c r="I212" s="37">
        <v>0</v>
      </c>
      <c r="J212" s="26">
        <v>0</v>
      </c>
      <c r="K212" s="39">
        <f t="shared" si="6"/>
        <v>-4338069</v>
      </c>
      <c r="L212" s="17">
        <f t="shared" si="7"/>
        <v>-4.8889000000000298</v>
      </c>
    </row>
    <row r="213" spans="2:12" ht="19" x14ac:dyDescent="0.25">
      <c r="B213" s="23">
        <v>42938.827685185184</v>
      </c>
      <c r="C213" s="35" t="s">
        <v>12</v>
      </c>
      <c r="D213" s="25" t="s">
        <v>26</v>
      </c>
      <c r="E213" s="31" t="s">
        <v>208</v>
      </c>
      <c r="F213" s="32">
        <v>4.8897000000000004</v>
      </c>
      <c r="G213" s="27">
        <v>251500</v>
      </c>
      <c r="H213" s="27">
        <v>-1229760</v>
      </c>
      <c r="I213" s="28" t="s">
        <v>218</v>
      </c>
      <c r="J213" s="27">
        <v>20884</v>
      </c>
      <c r="K213" s="39">
        <f t="shared" si="6"/>
        <v>-5626934</v>
      </c>
      <c r="L213" s="17">
        <f t="shared" si="7"/>
        <v>7.99999999970602E-4</v>
      </c>
    </row>
    <row r="214" spans="2:12" ht="19" x14ac:dyDescent="0.25">
      <c r="B214" s="23">
        <v>42938.868206018517</v>
      </c>
      <c r="C214" s="35" t="s">
        <v>12</v>
      </c>
      <c r="D214" s="25" t="s">
        <v>26</v>
      </c>
      <c r="E214" s="33" t="s">
        <v>27</v>
      </c>
      <c r="F214" s="32">
        <v>-0.159</v>
      </c>
      <c r="G214" s="27">
        <v>249950</v>
      </c>
      <c r="H214" s="27">
        <v>39742</v>
      </c>
      <c r="I214" s="37">
        <v>0</v>
      </c>
      <c r="J214" s="26">
        <v>0</v>
      </c>
      <c r="K214" s="39">
        <f t="shared" si="6"/>
        <v>-5587192</v>
      </c>
      <c r="L214" s="17">
        <f t="shared" si="7"/>
        <v>-0.1582000000000294</v>
      </c>
    </row>
    <row r="215" spans="2:12" ht="19" x14ac:dyDescent="0.25">
      <c r="B215" s="23">
        <v>42938.880914351852</v>
      </c>
      <c r="C215" s="35" t="s">
        <v>12</v>
      </c>
      <c r="D215" s="25" t="s">
        <v>26</v>
      </c>
      <c r="E215" s="31" t="s">
        <v>208</v>
      </c>
      <c r="F215" s="32">
        <v>0.159</v>
      </c>
      <c r="G215" s="27">
        <v>248050</v>
      </c>
      <c r="H215" s="27">
        <v>-39440</v>
      </c>
      <c r="I215" s="28" t="s">
        <v>219</v>
      </c>
      <c r="J215" s="32">
        <v>184</v>
      </c>
      <c r="K215" s="39">
        <f t="shared" si="6"/>
        <v>-5626751</v>
      </c>
      <c r="L215" s="17">
        <f t="shared" si="7"/>
        <v>7.99999999970602E-4</v>
      </c>
    </row>
    <row r="216" spans="2:12" ht="19" x14ac:dyDescent="0.25">
      <c r="B216" s="23">
        <v>42938.912847222222</v>
      </c>
      <c r="C216" s="35" t="s">
        <v>12</v>
      </c>
      <c r="D216" s="25" t="s">
        <v>26</v>
      </c>
      <c r="E216" s="33" t="s">
        <v>27</v>
      </c>
      <c r="F216" s="32">
        <v>-0.4</v>
      </c>
      <c r="G216" s="27">
        <v>250000</v>
      </c>
      <c r="H216" s="27">
        <v>100000</v>
      </c>
      <c r="I216" s="37">
        <v>0</v>
      </c>
      <c r="J216" s="26">
        <v>0</v>
      </c>
      <c r="K216" s="39">
        <f t="shared" si="6"/>
        <v>-5526751</v>
      </c>
      <c r="L216" s="17">
        <f t="shared" si="7"/>
        <v>-0.39920000000002942</v>
      </c>
    </row>
    <row r="217" spans="2:12" ht="19" x14ac:dyDescent="0.25">
      <c r="B217" s="23">
        <v>42938.969988425924</v>
      </c>
      <c r="C217" s="35" t="s">
        <v>12</v>
      </c>
      <c r="D217" s="25" t="s">
        <v>26</v>
      </c>
      <c r="E217" s="31" t="s">
        <v>208</v>
      </c>
      <c r="F217" s="32">
        <v>0.4</v>
      </c>
      <c r="G217" s="27">
        <v>247850</v>
      </c>
      <c r="H217" s="27">
        <v>-99140</v>
      </c>
      <c r="I217" s="28" t="s">
        <v>220</v>
      </c>
      <c r="J217" s="32">
        <v>562</v>
      </c>
      <c r="K217" s="39">
        <f t="shared" si="6"/>
        <v>-5626189</v>
      </c>
      <c r="L217" s="17">
        <f t="shared" si="7"/>
        <v>7.99999999970602E-4</v>
      </c>
    </row>
    <row r="218" spans="2:12" ht="19" x14ac:dyDescent="0.25">
      <c r="B218" s="23">
        <v>42939.487800925926</v>
      </c>
      <c r="C218" s="35" t="s">
        <v>12</v>
      </c>
      <c r="D218" s="25" t="s">
        <v>26</v>
      </c>
      <c r="E218" s="33" t="s">
        <v>27</v>
      </c>
      <c r="F218" s="32">
        <v>-4.7199999999999999E-2</v>
      </c>
      <c r="G218" s="27">
        <v>253850</v>
      </c>
      <c r="H218" s="27">
        <v>11982</v>
      </c>
      <c r="I218" s="37">
        <v>0</v>
      </c>
      <c r="J218" s="26">
        <v>0</v>
      </c>
      <c r="K218" s="39">
        <f t="shared" si="6"/>
        <v>-5614207</v>
      </c>
      <c r="L218" s="17">
        <f t="shared" si="7"/>
        <v>-4.6400000000029397E-2</v>
      </c>
    </row>
    <row r="219" spans="2:12" ht="19" x14ac:dyDescent="0.25">
      <c r="B219" s="23">
        <v>42939.488425925927</v>
      </c>
      <c r="C219" s="35" t="s">
        <v>12</v>
      </c>
      <c r="D219" s="25" t="s">
        <v>26</v>
      </c>
      <c r="E219" s="33" t="s">
        <v>27</v>
      </c>
      <c r="F219" s="32">
        <v>-0.128</v>
      </c>
      <c r="G219" s="27">
        <v>253950</v>
      </c>
      <c r="H219" s="27">
        <v>32506</v>
      </c>
      <c r="I219" s="37">
        <v>0</v>
      </c>
      <c r="J219" s="26">
        <v>0</v>
      </c>
      <c r="K219" s="39">
        <f t="shared" si="6"/>
        <v>-5581701</v>
      </c>
      <c r="L219" s="17">
        <f t="shared" si="7"/>
        <v>-0.17440000000002939</v>
      </c>
    </row>
    <row r="220" spans="2:12" ht="19" x14ac:dyDescent="0.25">
      <c r="B220" s="23">
        <v>42939.507488425923</v>
      </c>
      <c r="C220" s="35" t="s">
        <v>12</v>
      </c>
      <c r="D220" s="25" t="s">
        <v>26</v>
      </c>
      <c r="E220" s="31" t="s">
        <v>208</v>
      </c>
      <c r="F220" s="32">
        <v>0.17519999999999999</v>
      </c>
      <c r="G220" s="27">
        <v>253500</v>
      </c>
      <c r="H220" s="27">
        <v>-44413</v>
      </c>
      <c r="I220" s="28" t="s">
        <v>221</v>
      </c>
      <c r="J220" s="32">
        <v>-59</v>
      </c>
      <c r="K220" s="39">
        <f t="shared" si="6"/>
        <v>-5626247</v>
      </c>
      <c r="L220" s="17">
        <f t="shared" si="7"/>
        <v>7.99999999970602E-4</v>
      </c>
    </row>
    <row r="221" spans="2:12" ht="19" x14ac:dyDescent="0.25">
      <c r="B221" s="23">
        <v>42940.080567129633</v>
      </c>
      <c r="C221" s="35" t="s">
        <v>12</v>
      </c>
      <c r="D221" s="25" t="s">
        <v>26</v>
      </c>
      <c r="E221" s="33" t="s">
        <v>27</v>
      </c>
      <c r="F221" s="32">
        <v>-34.351599999999998</v>
      </c>
      <c r="G221" s="27">
        <v>251950</v>
      </c>
      <c r="H221" s="27">
        <v>8654886</v>
      </c>
      <c r="I221" s="37">
        <v>0</v>
      </c>
      <c r="J221" s="26">
        <v>0</v>
      </c>
      <c r="K221" s="39">
        <f t="shared" si="6"/>
        <v>3028639</v>
      </c>
      <c r="L221" s="17">
        <f t="shared" si="7"/>
        <v>-34.350800000000028</v>
      </c>
    </row>
    <row r="222" spans="2:12" ht="19" x14ac:dyDescent="0.25">
      <c r="B222" s="23">
        <v>42940.086782407408</v>
      </c>
      <c r="C222" s="35" t="s">
        <v>12</v>
      </c>
      <c r="D222" s="25" t="s">
        <v>26</v>
      </c>
      <c r="E222" s="33" t="s">
        <v>27</v>
      </c>
      <c r="F222" s="32">
        <v>-0.84370000000000001</v>
      </c>
      <c r="G222" s="27">
        <v>251950</v>
      </c>
      <c r="H222" s="27">
        <v>212570</v>
      </c>
      <c r="I222" s="37">
        <v>0</v>
      </c>
      <c r="J222" s="26">
        <v>0</v>
      </c>
      <c r="K222" s="39">
        <f t="shared" si="6"/>
        <v>3241209</v>
      </c>
      <c r="L222" s="17">
        <f t="shared" si="7"/>
        <v>-35.194500000000026</v>
      </c>
    </row>
    <row r="223" spans="2:12" ht="19" x14ac:dyDescent="0.25">
      <c r="B223" s="23">
        <v>42940.896458333336</v>
      </c>
      <c r="C223" s="35" t="s">
        <v>12</v>
      </c>
      <c r="D223" s="25" t="s">
        <v>26</v>
      </c>
      <c r="E223" s="31" t="s">
        <v>207</v>
      </c>
      <c r="F223" s="32">
        <v>0.13869999999999999</v>
      </c>
      <c r="G223" s="27">
        <v>250550</v>
      </c>
      <c r="H223" s="27">
        <v>-34751</v>
      </c>
      <c r="I223" s="37">
        <v>0</v>
      </c>
      <c r="J223" s="26">
        <v>0</v>
      </c>
      <c r="K223" s="39">
        <f t="shared" si="6"/>
        <v>3206458</v>
      </c>
      <c r="L223" s="17">
        <f t="shared" si="7"/>
        <v>-35.055800000000026</v>
      </c>
    </row>
    <row r="224" spans="2:12" ht="19" x14ac:dyDescent="0.25">
      <c r="B224" s="23">
        <v>42940.896458333336</v>
      </c>
      <c r="C224" s="35" t="s">
        <v>12</v>
      </c>
      <c r="D224" s="25" t="s">
        <v>26</v>
      </c>
      <c r="E224" s="31" t="s">
        <v>208</v>
      </c>
      <c r="F224" s="32">
        <v>35.056600000000003</v>
      </c>
      <c r="G224" s="27">
        <v>250550</v>
      </c>
      <c r="H224" s="27">
        <v>-8783431</v>
      </c>
      <c r="I224" s="28" t="s">
        <v>226</v>
      </c>
      <c r="J224" s="27">
        <v>22744</v>
      </c>
      <c r="K224" s="39">
        <f t="shared" si="6"/>
        <v>-5603502</v>
      </c>
      <c r="L224" s="17">
        <f t="shared" si="7"/>
        <v>7.9999999997681925E-4</v>
      </c>
    </row>
  </sheetData>
  <phoneticPr fontId="1" type="noConversion"/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6"/>
  <sheetViews>
    <sheetView workbookViewId="0"/>
  </sheetViews>
  <sheetFormatPr baseColWidth="10" defaultRowHeight="18" x14ac:dyDescent="0.25"/>
  <cols>
    <col min="2" max="2" width="13.5703125" bestFit="1" customWidth="1"/>
    <col min="8" max="8" width="11.5703125" bestFit="1" customWidth="1"/>
  </cols>
  <sheetData>
    <row r="3" spans="2:12" x14ac:dyDescent="0.25">
      <c r="B3" s="40" t="s">
        <v>18</v>
      </c>
      <c r="C3" s="40" t="s">
        <v>19</v>
      </c>
      <c r="D3" s="40" t="s">
        <v>20</v>
      </c>
      <c r="E3" s="40" t="s">
        <v>21</v>
      </c>
      <c r="F3" s="40" t="s">
        <v>22</v>
      </c>
      <c r="G3" s="40" t="s">
        <v>23</v>
      </c>
      <c r="H3" s="40" t="s">
        <v>24</v>
      </c>
      <c r="I3" s="40" t="s">
        <v>3</v>
      </c>
      <c r="J3" s="40" t="s">
        <v>25</v>
      </c>
      <c r="K3" s="40" t="s">
        <v>228</v>
      </c>
      <c r="L3" s="40" t="s">
        <v>236</v>
      </c>
    </row>
    <row r="4" spans="2:12" ht="19" x14ac:dyDescent="0.25">
      <c r="B4" s="23">
        <v>42920.017754629633</v>
      </c>
      <c r="C4" s="36" t="s">
        <v>34</v>
      </c>
      <c r="D4" s="25" t="s">
        <v>28</v>
      </c>
      <c r="E4" s="31" t="s">
        <v>30</v>
      </c>
      <c r="F4" s="32">
        <v>1E-4</v>
      </c>
      <c r="G4" s="27">
        <v>21080</v>
      </c>
      <c r="H4" s="32">
        <v>-2</v>
      </c>
      <c r="I4" s="28" t="s">
        <v>130</v>
      </c>
      <c r="J4" s="26">
        <v>0</v>
      </c>
      <c r="K4" s="39">
        <f>H4-IF(COUNT(FIND("KRW",I4))=1,SUBSTITUTE(I4,"KRW",""),0)</f>
        <v>-2</v>
      </c>
      <c r="L4" s="17">
        <f>F4-IF(COUNT(FIND(C4,I4))=1,SUBSTITUTE(I4,C4,""), 0)</f>
        <v>1E-4</v>
      </c>
    </row>
    <row r="5" spans="2:12" ht="19" x14ac:dyDescent="0.25">
      <c r="B5" s="23">
        <v>42920.017916666664</v>
      </c>
      <c r="C5" s="36" t="s">
        <v>34</v>
      </c>
      <c r="D5" s="25" t="s">
        <v>28</v>
      </c>
      <c r="E5" s="31" t="s">
        <v>30</v>
      </c>
      <c r="F5" s="32">
        <v>10.0001</v>
      </c>
      <c r="G5" s="27">
        <v>21080</v>
      </c>
      <c r="H5" s="27">
        <v>-210802</v>
      </c>
      <c r="I5" s="28" t="s">
        <v>133</v>
      </c>
      <c r="J5" s="26">
        <v>0</v>
      </c>
      <c r="K5" s="39">
        <f>K4+H5-IF(COUNT(FIND("KRW",I5))=1,SUBSTITUTE(I5,"KRW",""),0)</f>
        <v>-210804</v>
      </c>
      <c r="L5" s="17">
        <f>L4+F5-IF(COUNT(FIND(C5,I5))=1,SUBSTITUTE(I5,C5,""), 0)</f>
        <v>9.9911999999999992</v>
      </c>
    </row>
    <row r="6" spans="2:12" ht="19" x14ac:dyDescent="0.25">
      <c r="B6" s="23">
        <v>42920.018009259256</v>
      </c>
      <c r="C6" s="36" t="s">
        <v>34</v>
      </c>
      <c r="D6" s="25" t="s">
        <v>28</v>
      </c>
      <c r="E6" s="31" t="s">
        <v>30</v>
      </c>
      <c r="F6" s="32">
        <v>31.286999999999999</v>
      </c>
      <c r="G6" s="27">
        <v>21080</v>
      </c>
      <c r="H6" s="27">
        <v>-659530</v>
      </c>
      <c r="I6" s="28" t="s">
        <v>134</v>
      </c>
      <c r="J6" s="26">
        <v>0</v>
      </c>
      <c r="K6" s="39">
        <f t="shared" ref="K6:K36" si="0">K5+H6-IF(COUNT(FIND("KRW",I6))=1,SUBSTITUTE(I6,"KRW",""),0)</f>
        <v>-870334</v>
      </c>
      <c r="L6" s="17">
        <f t="shared" ref="L6:L36" si="1">L5+F6-IF(COUNT(FIND(C6,I6))=1,SUBSTITUTE(I6,C6,""), 0)</f>
        <v>41.250099999999996</v>
      </c>
    </row>
    <row r="7" spans="2:12" ht="19" x14ac:dyDescent="0.25">
      <c r="B7" s="23">
        <v>42920.018854166665</v>
      </c>
      <c r="C7" s="36" t="s">
        <v>34</v>
      </c>
      <c r="D7" s="25" t="s">
        <v>26</v>
      </c>
      <c r="E7" s="31" t="s">
        <v>31</v>
      </c>
      <c r="F7" s="32">
        <v>100</v>
      </c>
      <c r="G7" s="27">
        <v>21110</v>
      </c>
      <c r="H7" s="27">
        <v>-2111000</v>
      </c>
      <c r="I7" s="37">
        <v>0</v>
      </c>
      <c r="J7" s="26">
        <v>0</v>
      </c>
      <c r="K7" s="39">
        <f t="shared" si="0"/>
        <v>-2981334</v>
      </c>
      <c r="L7" s="17">
        <f t="shared" si="1"/>
        <v>141.2501</v>
      </c>
    </row>
    <row r="8" spans="2:12" ht="19" x14ac:dyDescent="0.25">
      <c r="B8" s="23">
        <v>42920.019085648149</v>
      </c>
      <c r="C8" s="36" t="s">
        <v>34</v>
      </c>
      <c r="D8" s="25" t="s">
        <v>28</v>
      </c>
      <c r="E8" s="31" t="s">
        <v>30</v>
      </c>
      <c r="F8" s="32">
        <v>221.4736</v>
      </c>
      <c r="G8" s="27">
        <v>21080</v>
      </c>
      <c r="H8" s="27">
        <v>-4668663</v>
      </c>
      <c r="I8" s="28" t="s">
        <v>138</v>
      </c>
      <c r="J8" s="26">
        <v>0</v>
      </c>
      <c r="K8" s="39">
        <f t="shared" si="0"/>
        <v>-7649997</v>
      </c>
      <c r="L8" s="17">
        <f t="shared" si="1"/>
        <v>362.52440000000001</v>
      </c>
    </row>
    <row r="9" spans="2:12" ht="19" x14ac:dyDescent="0.25">
      <c r="B9" s="23">
        <v>42920.646168981482</v>
      </c>
      <c r="C9" s="36" t="s">
        <v>34</v>
      </c>
      <c r="D9" s="25" t="s">
        <v>26</v>
      </c>
      <c r="E9" s="33" t="s">
        <v>144</v>
      </c>
      <c r="F9" s="32">
        <v>-100</v>
      </c>
      <c r="G9" s="27">
        <v>21500</v>
      </c>
      <c r="H9" s="27">
        <v>2150000</v>
      </c>
      <c r="I9" s="28" t="s">
        <v>145</v>
      </c>
      <c r="J9" s="27">
        <v>32609</v>
      </c>
      <c r="K9" s="39">
        <f t="shared" si="0"/>
        <v>-5506388</v>
      </c>
      <c r="L9" s="17">
        <f t="shared" si="1"/>
        <v>262.52440000000001</v>
      </c>
    </row>
    <row r="10" spans="2:12" ht="19" x14ac:dyDescent="0.25">
      <c r="B10" s="23">
        <v>42920.660821759258</v>
      </c>
      <c r="C10" s="36" t="s">
        <v>34</v>
      </c>
      <c r="D10" s="25" t="s">
        <v>28</v>
      </c>
      <c r="E10" s="33" t="s">
        <v>29</v>
      </c>
      <c r="F10" s="32">
        <v>-262.52429999999998</v>
      </c>
      <c r="G10" s="27">
        <v>21750</v>
      </c>
      <c r="H10" s="27">
        <v>5709904</v>
      </c>
      <c r="I10" s="28" t="s">
        <v>146</v>
      </c>
      <c r="J10" s="26">
        <v>0</v>
      </c>
      <c r="K10" s="39">
        <f t="shared" si="0"/>
        <v>198377</v>
      </c>
      <c r="L10" s="17">
        <f t="shared" si="1"/>
        <v>1.0000000003174137E-4</v>
      </c>
    </row>
    <row r="11" spans="2:12" ht="19" x14ac:dyDescent="0.25">
      <c r="B11" s="23">
        <v>42930.361655092594</v>
      </c>
      <c r="C11" s="36" t="s">
        <v>34</v>
      </c>
      <c r="D11" s="25" t="s">
        <v>28</v>
      </c>
      <c r="E11" s="31" t="s">
        <v>30</v>
      </c>
      <c r="F11" s="32">
        <v>34.818600000000004</v>
      </c>
      <c r="G11" s="27">
        <v>21820</v>
      </c>
      <c r="H11" s="27">
        <v>-759742</v>
      </c>
      <c r="I11" s="28" t="s">
        <v>154</v>
      </c>
      <c r="J11" s="26">
        <v>0</v>
      </c>
      <c r="K11" s="39">
        <f t="shared" si="0"/>
        <v>-561365</v>
      </c>
      <c r="L11" s="17">
        <f t="shared" si="1"/>
        <v>34.780400000000036</v>
      </c>
    </row>
    <row r="12" spans="2:12" ht="19" x14ac:dyDescent="0.25">
      <c r="B12" s="23">
        <v>42930.361655092594</v>
      </c>
      <c r="C12" s="36" t="s">
        <v>34</v>
      </c>
      <c r="D12" s="25" t="s">
        <v>28</v>
      </c>
      <c r="E12" s="31" t="s">
        <v>30</v>
      </c>
      <c r="F12" s="32">
        <v>1</v>
      </c>
      <c r="G12" s="27">
        <v>21820</v>
      </c>
      <c r="H12" s="27">
        <v>-21820</v>
      </c>
      <c r="I12" s="28" t="s">
        <v>155</v>
      </c>
      <c r="J12" s="26">
        <v>0</v>
      </c>
      <c r="K12" s="39">
        <f t="shared" si="0"/>
        <v>-583185</v>
      </c>
      <c r="L12" s="17">
        <f t="shared" si="1"/>
        <v>35.779500000000034</v>
      </c>
    </row>
    <row r="13" spans="2:12" ht="19" x14ac:dyDescent="0.25">
      <c r="B13" s="23">
        <v>42930.36173611111</v>
      </c>
      <c r="C13" s="36" t="s">
        <v>34</v>
      </c>
      <c r="D13" s="25" t="s">
        <v>28</v>
      </c>
      <c r="E13" s="31" t="s">
        <v>30</v>
      </c>
      <c r="F13" s="32">
        <v>399.56180000000001</v>
      </c>
      <c r="G13" s="27">
        <v>21820</v>
      </c>
      <c r="H13" s="27">
        <v>-8718438</v>
      </c>
      <c r="I13" s="28" t="s">
        <v>156</v>
      </c>
      <c r="J13" s="26">
        <v>0</v>
      </c>
      <c r="K13" s="39">
        <f t="shared" si="0"/>
        <v>-9301623</v>
      </c>
      <c r="L13" s="17">
        <f t="shared" si="1"/>
        <v>434.98170000000005</v>
      </c>
    </row>
    <row r="14" spans="2:12" ht="19" x14ac:dyDescent="0.25">
      <c r="B14" s="23">
        <v>42931.817314814813</v>
      </c>
      <c r="C14" s="36" t="s">
        <v>34</v>
      </c>
      <c r="D14" s="25" t="s">
        <v>28</v>
      </c>
      <c r="E14" s="33" t="s">
        <v>29</v>
      </c>
      <c r="F14" s="32">
        <v>-17.116800000000001</v>
      </c>
      <c r="G14" s="27">
        <v>17800</v>
      </c>
      <c r="H14" s="27">
        <v>304679</v>
      </c>
      <c r="I14" s="28" t="s">
        <v>158</v>
      </c>
      <c r="J14" s="26">
        <v>0</v>
      </c>
      <c r="K14" s="39">
        <f t="shared" si="0"/>
        <v>-8997280</v>
      </c>
      <c r="L14" s="17">
        <f t="shared" si="1"/>
        <v>417.86490000000003</v>
      </c>
    </row>
    <row r="15" spans="2:12" ht="19" x14ac:dyDescent="0.25">
      <c r="B15" s="23">
        <v>42931.817314814813</v>
      </c>
      <c r="C15" s="36" t="s">
        <v>34</v>
      </c>
      <c r="D15" s="25" t="s">
        <v>28</v>
      </c>
      <c r="E15" s="33" t="s">
        <v>29</v>
      </c>
      <c r="F15" s="32">
        <v>-417.8648</v>
      </c>
      <c r="G15" s="27">
        <v>17800</v>
      </c>
      <c r="H15" s="27">
        <v>7437993</v>
      </c>
      <c r="I15" s="28" t="s">
        <v>159</v>
      </c>
      <c r="J15" s="26">
        <v>0</v>
      </c>
      <c r="K15" s="39">
        <f t="shared" si="0"/>
        <v>-1567469</v>
      </c>
      <c r="L15" s="17">
        <f t="shared" si="1"/>
        <v>1.0000000003174137E-4</v>
      </c>
    </row>
    <row r="16" spans="2:12" ht="19" x14ac:dyDescent="0.25">
      <c r="B16" s="23">
        <v>42933.020011574074</v>
      </c>
      <c r="C16" s="36" t="s">
        <v>34</v>
      </c>
      <c r="D16" s="25" t="s">
        <v>28</v>
      </c>
      <c r="E16" s="31" t="s">
        <v>30</v>
      </c>
      <c r="F16" s="32">
        <v>170.5266</v>
      </c>
      <c r="G16" s="27">
        <v>15370</v>
      </c>
      <c r="H16" s="27">
        <v>-2620994</v>
      </c>
      <c r="I16" s="28" t="s">
        <v>164</v>
      </c>
      <c r="J16" s="26">
        <v>0</v>
      </c>
      <c r="K16" s="39">
        <f t="shared" si="0"/>
        <v>-4188463</v>
      </c>
      <c r="L16" s="17">
        <f t="shared" si="1"/>
        <v>170.33920000000003</v>
      </c>
    </row>
    <row r="17" spans="2:12" ht="19" x14ac:dyDescent="0.25">
      <c r="B17" s="23">
        <v>42933.036956018521</v>
      </c>
      <c r="C17" s="36" t="s">
        <v>34</v>
      </c>
      <c r="D17" s="25" t="s">
        <v>28</v>
      </c>
      <c r="E17" s="31" t="s">
        <v>30</v>
      </c>
      <c r="F17" s="32">
        <v>200.11089999999999</v>
      </c>
      <c r="G17" s="27">
        <v>14580</v>
      </c>
      <c r="H17" s="27">
        <v>-2917617</v>
      </c>
      <c r="I17" s="28" t="s">
        <v>165</v>
      </c>
      <c r="J17" s="26">
        <v>0</v>
      </c>
      <c r="K17" s="39">
        <f t="shared" si="0"/>
        <v>-7106080</v>
      </c>
      <c r="L17" s="17">
        <f t="shared" si="1"/>
        <v>370.27010000000001</v>
      </c>
    </row>
    <row r="18" spans="2:12" ht="19" x14ac:dyDescent="0.25">
      <c r="B18" s="23">
        <v>42933.358391203707</v>
      </c>
      <c r="C18" s="36" t="s">
        <v>34</v>
      </c>
      <c r="D18" s="25" t="s">
        <v>28</v>
      </c>
      <c r="E18" s="33" t="s">
        <v>29</v>
      </c>
      <c r="F18" s="32">
        <v>-60.388399999999997</v>
      </c>
      <c r="G18" s="27">
        <v>16400</v>
      </c>
      <c r="H18" s="27">
        <v>990370</v>
      </c>
      <c r="I18" s="28" t="s">
        <v>166</v>
      </c>
      <c r="J18" s="26">
        <v>0</v>
      </c>
      <c r="K18" s="39">
        <f t="shared" si="0"/>
        <v>-6116800</v>
      </c>
      <c r="L18" s="17">
        <f t="shared" si="1"/>
        <v>309.88170000000002</v>
      </c>
    </row>
    <row r="19" spans="2:12" ht="19" x14ac:dyDescent="0.25">
      <c r="B19" s="23">
        <v>42933.358391203707</v>
      </c>
      <c r="C19" s="36" t="s">
        <v>34</v>
      </c>
      <c r="D19" s="25" t="s">
        <v>28</v>
      </c>
      <c r="E19" s="33" t="s">
        <v>29</v>
      </c>
      <c r="F19" s="32">
        <v>-309.88139999999999</v>
      </c>
      <c r="G19" s="27">
        <v>16370</v>
      </c>
      <c r="H19" s="27">
        <v>5072759</v>
      </c>
      <c r="I19" s="28" t="s">
        <v>167</v>
      </c>
      <c r="J19" s="26">
        <v>0</v>
      </c>
      <c r="K19" s="39">
        <f t="shared" si="0"/>
        <v>-1049622</v>
      </c>
      <c r="L19" s="17">
        <f t="shared" si="1"/>
        <v>3.0000000003838068E-4</v>
      </c>
    </row>
    <row r="20" spans="2:12" ht="19" x14ac:dyDescent="0.25">
      <c r="B20" s="23">
        <v>42933.433136574073</v>
      </c>
      <c r="C20" s="36" t="s">
        <v>34</v>
      </c>
      <c r="D20" s="25" t="s">
        <v>26</v>
      </c>
      <c r="E20" s="31" t="s">
        <v>31</v>
      </c>
      <c r="F20" s="32">
        <v>275.17059999999998</v>
      </c>
      <c r="G20" s="27">
        <v>17370</v>
      </c>
      <c r="H20" s="27">
        <v>-4779713</v>
      </c>
      <c r="I20" s="37">
        <v>0</v>
      </c>
      <c r="J20" s="26">
        <v>0</v>
      </c>
      <c r="K20" s="39">
        <f t="shared" si="0"/>
        <v>-5829335</v>
      </c>
      <c r="L20" s="17">
        <f t="shared" si="1"/>
        <v>275.17090000000002</v>
      </c>
    </row>
    <row r="21" spans="2:12" ht="19" x14ac:dyDescent="0.25">
      <c r="B21" s="23">
        <v>42933.433136574073</v>
      </c>
      <c r="C21" s="36" t="s">
        <v>34</v>
      </c>
      <c r="D21" s="25" t="s">
        <v>26</v>
      </c>
      <c r="E21" s="31" t="s">
        <v>31</v>
      </c>
      <c r="F21" s="32">
        <v>200</v>
      </c>
      <c r="G21" s="27">
        <v>17370</v>
      </c>
      <c r="H21" s="27">
        <v>-3474000</v>
      </c>
      <c r="I21" s="37">
        <v>0</v>
      </c>
      <c r="J21" s="26">
        <v>0</v>
      </c>
      <c r="K21" s="39">
        <f t="shared" si="0"/>
        <v>-9303335</v>
      </c>
      <c r="L21" s="17">
        <f t="shared" si="1"/>
        <v>475.17090000000002</v>
      </c>
    </row>
    <row r="22" spans="2:12" ht="19" x14ac:dyDescent="0.25">
      <c r="B22" s="23">
        <v>42933.433136574073</v>
      </c>
      <c r="C22" s="36" t="s">
        <v>34</v>
      </c>
      <c r="D22" s="25" t="s">
        <v>26</v>
      </c>
      <c r="E22" s="31" t="s">
        <v>31</v>
      </c>
      <c r="F22" s="32">
        <v>99.872399999999999</v>
      </c>
      <c r="G22" s="27">
        <v>17370</v>
      </c>
      <c r="H22" s="27">
        <v>-1734784</v>
      </c>
      <c r="I22" s="37">
        <v>0</v>
      </c>
      <c r="J22" s="26">
        <v>0</v>
      </c>
      <c r="K22" s="39">
        <f t="shared" si="0"/>
        <v>-11038119</v>
      </c>
      <c r="L22" s="17">
        <f t="shared" si="1"/>
        <v>575.04330000000004</v>
      </c>
    </row>
    <row r="23" spans="2:12" ht="19" x14ac:dyDescent="0.25">
      <c r="B23" s="23">
        <v>42933.441736111112</v>
      </c>
      <c r="C23" s="36" t="s">
        <v>34</v>
      </c>
      <c r="D23" s="25" t="s">
        <v>28</v>
      </c>
      <c r="E23" s="31" t="s">
        <v>30</v>
      </c>
      <c r="F23" s="32">
        <v>169.5669</v>
      </c>
      <c r="G23" s="27">
        <v>17600</v>
      </c>
      <c r="H23" s="27">
        <v>-2984377</v>
      </c>
      <c r="I23" s="28" t="s">
        <v>168</v>
      </c>
      <c r="J23" s="26">
        <v>0</v>
      </c>
      <c r="K23" s="39">
        <f t="shared" si="0"/>
        <v>-14022496</v>
      </c>
      <c r="L23" s="17">
        <f t="shared" si="1"/>
        <v>744.42370000000005</v>
      </c>
    </row>
    <row r="24" spans="2:12" ht="19" x14ac:dyDescent="0.25">
      <c r="B24" s="23">
        <v>42933.441736111112</v>
      </c>
      <c r="C24" s="36" t="s">
        <v>34</v>
      </c>
      <c r="D24" s="25" t="s">
        <v>28</v>
      </c>
      <c r="E24" s="31" t="s">
        <v>30</v>
      </c>
      <c r="F24" s="32">
        <v>14.3986</v>
      </c>
      <c r="G24" s="27">
        <v>17600</v>
      </c>
      <c r="H24" s="27">
        <v>-253415</v>
      </c>
      <c r="I24" s="28" t="s">
        <v>169</v>
      </c>
      <c r="J24" s="26">
        <v>0</v>
      </c>
      <c r="K24" s="39">
        <f t="shared" si="0"/>
        <v>-14275911</v>
      </c>
      <c r="L24" s="17">
        <f t="shared" si="1"/>
        <v>758.80650000000003</v>
      </c>
    </row>
    <row r="25" spans="2:12" ht="19" x14ac:dyDescent="0.25">
      <c r="B25" s="23">
        <v>42933.441736111112</v>
      </c>
      <c r="C25" s="36" t="s">
        <v>34</v>
      </c>
      <c r="D25" s="25" t="s">
        <v>28</v>
      </c>
      <c r="E25" s="31" t="s">
        <v>30</v>
      </c>
      <c r="F25" s="32">
        <v>114.7516</v>
      </c>
      <c r="G25" s="27">
        <v>17600</v>
      </c>
      <c r="H25" s="27">
        <v>-2019628</v>
      </c>
      <c r="I25" s="28" t="s">
        <v>170</v>
      </c>
      <c r="J25" s="26">
        <v>0</v>
      </c>
      <c r="K25" s="39">
        <f t="shared" si="0"/>
        <v>-16295539</v>
      </c>
      <c r="L25" s="17">
        <f t="shared" si="1"/>
        <v>873.43189999999993</v>
      </c>
    </row>
    <row r="26" spans="2:12" ht="19" x14ac:dyDescent="0.25">
      <c r="B26" s="23">
        <v>42934.335416666669</v>
      </c>
      <c r="C26" s="36" t="s">
        <v>34</v>
      </c>
      <c r="D26" s="25" t="s">
        <v>26</v>
      </c>
      <c r="E26" s="33" t="s">
        <v>162</v>
      </c>
      <c r="F26" s="32">
        <v>-482.13229999999999</v>
      </c>
      <c r="G26" s="27">
        <v>17900</v>
      </c>
      <c r="H26" s="27">
        <v>8630168</v>
      </c>
      <c r="I26" s="37">
        <v>0</v>
      </c>
      <c r="J26" s="26">
        <v>0</v>
      </c>
      <c r="K26" s="39">
        <f t="shared" si="0"/>
        <v>-7665371</v>
      </c>
      <c r="L26" s="17">
        <f t="shared" si="1"/>
        <v>391.29959999999994</v>
      </c>
    </row>
    <row r="27" spans="2:12" ht="19" x14ac:dyDescent="0.25">
      <c r="B27" s="23">
        <v>42934.335416666669</v>
      </c>
      <c r="C27" s="36" t="s">
        <v>34</v>
      </c>
      <c r="D27" s="25" t="s">
        <v>26</v>
      </c>
      <c r="E27" s="33" t="s">
        <v>144</v>
      </c>
      <c r="F27" s="32">
        <v>-92.910700000000006</v>
      </c>
      <c r="G27" s="27">
        <v>17900</v>
      </c>
      <c r="H27" s="27">
        <v>1663102</v>
      </c>
      <c r="I27" s="28" t="s">
        <v>171</v>
      </c>
      <c r="J27" s="27">
        <v>274350</v>
      </c>
      <c r="K27" s="39">
        <f t="shared" si="0"/>
        <v>-6032692</v>
      </c>
      <c r="L27" s="17">
        <f t="shared" si="1"/>
        <v>298.38889999999992</v>
      </c>
    </row>
    <row r="28" spans="2:12" ht="19" x14ac:dyDescent="0.25">
      <c r="B28" s="23">
        <v>42934.374791666669</v>
      </c>
      <c r="C28" s="36" t="s">
        <v>34</v>
      </c>
      <c r="D28" s="25" t="s">
        <v>28</v>
      </c>
      <c r="E28" s="33" t="s">
        <v>29</v>
      </c>
      <c r="F28" s="32">
        <v>-15.333399999999999</v>
      </c>
      <c r="G28" s="27">
        <v>17950</v>
      </c>
      <c r="H28" s="27">
        <v>275235</v>
      </c>
      <c r="I28" s="28" t="s">
        <v>172</v>
      </c>
      <c r="J28" s="26">
        <v>0</v>
      </c>
      <c r="K28" s="39">
        <f t="shared" si="0"/>
        <v>-5757705</v>
      </c>
      <c r="L28" s="17">
        <f t="shared" si="1"/>
        <v>283.05549999999994</v>
      </c>
    </row>
    <row r="29" spans="2:12" ht="19" x14ac:dyDescent="0.25">
      <c r="B29" s="23">
        <v>42934.374826388892</v>
      </c>
      <c r="C29" s="36" t="s">
        <v>34</v>
      </c>
      <c r="D29" s="25" t="s">
        <v>28</v>
      </c>
      <c r="E29" s="33" t="s">
        <v>29</v>
      </c>
      <c r="F29" s="32">
        <v>-52</v>
      </c>
      <c r="G29" s="27">
        <v>17950</v>
      </c>
      <c r="H29" s="27">
        <v>933400</v>
      </c>
      <c r="I29" s="28" t="s">
        <v>173</v>
      </c>
      <c r="J29" s="26">
        <v>0</v>
      </c>
      <c r="K29" s="39">
        <f t="shared" si="0"/>
        <v>-4825146</v>
      </c>
      <c r="L29" s="17">
        <f t="shared" si="1"/>
        <v>231.05549999999994</v>
      </c>
    </row>
    <row r="30" spans="2:12" ht="19" x14ac:dyDescent="0.25">
      <c r="B30" s="23">
        <v>42934.374826388892</v>
      </c>
      <c r="C30" s="36" t="s">
        <v>34</v>
      </c>
      <c r="D30" s="25" t="s">
        <v>28</v>
      </c>
      <c r="E30" s="33" t="s">
        <v>29</v>
      </c>
      <c r="F30" s="32">
        <v>-16.970700000000001</v>
      </c>
      <c r="G30" s="27">
        <v>17950</v>
      </c>
      <c r="H30" s="27">
        <v>304624</v>
      </c>
      <c r="I30" s="28" t="s">
        <v>127</v>
      </c>
      <c r="J30" s="26">
        <v>0</v>
      </c>
      <c r="K30" s="39">
        <f t="shared" si="0"/>
        <v>-4520797</v>
      </c>
      <c r="L30" s="17">
        <f t="shared" si="1"/>
        <v>214.08479999999994</v>
      </c>
    </row>
    <row r="31" spans="2:12" ht="19" x14ac:dyDescent="0.25">
      <c r="B31" s="23">
        <v>42934.375231481485</v>
      </c>
      <c r="C31" s="36" t="s">
        <v>34</v>
      </c>
      <c r="D31" s="25" t="s">
        <v>28</v>
      </c>
      <c r="E31" s="33" t="s">
        <v>29</v>
      </c>
      <c r="F31" s="32">
        <v>-13.9041</v>
      </c>
      <c r="G31" s="27">
        <v>17950</v>
      </c>
      <c r="H31" s="27">
        <v>249579</v>
      </c>
      <c r="I31" s="28" t="s">
        <v>174</v>
      </c>
      <c r="J31" s="26">
        <v>0</v>
      </c>
      <c r="K31" s="39">
        <f t="shared" si="0"/>
        <v>-4271443</v>
      </c>
      <c r="L31" s="17">
        <f t="shared" si="1"/>
        <v>200.18069999999994</v>
      </c>
    </row>
    <row r="32" spans="2:12" ht="19" x14ac:dyDescent="0.25">
      <c r="B32" s="23">
        <v>42934.375231481485</v>
      </c>
      <c r="C32" s="36" t="s">
        <v>34</v>
      </c>
      <c r="D32" s="25" t="s">
        <v>28</v>
      </c>
      <c r="E32" s="33" t="s">
        <v>29</v>
      </c>
      <c r="F32" s="32">
        <v>-200.18029999999999</v>
      </c>
      <c r="G32" s="27">
        <v>17950</v>
      </c>
      <c r="H32" s="27">
        <v>3593236</v>
      </c>
      <c r="I32" s="28" t="s">
        <v>175</v>
      </c>
      <c r="J32" s="26">
        <v>0</v>
      </c>
      <c r="K32" s="39">
        <f t="shared" si="0"/>
        <v>-681441</v>
      </c>
      <c r="L32" s="17">
        <f t="shared" si="1"/>
        <v>3.999999999564352E-4</v>
      </c>
    </row>
    <row r="33" spans="2:12" ht="19" x14ac:dyDescent="0.25">
      <c r="B33" s="23">
        <v>42934.755509259259</v>
      </c>
      <c r="C33" s="36" t="s">
        <v>34</v>
      </c>
      <c r="D33" s="25" t="s">
        <v>26</v>
      </c>
      <c r="E33" s="31" t="s">
        <v>31</v>
      </c>
      <c r="F33" s="32">
        <v>28.432099999999998</v>
      </c>
      <c r="G33" s="27">
        <v>17000</v>
      </c>
      <c r="H33" s="27">
        <v>-483346</v>
      </c>
      <c r="I33" s="37">
        <v>0</v>
      </c>
      <c r="J33" s="26">
        <v>0</v>
      </c>
      <c r="K33" s="39">
        <f t="shared" si="0"/>
        <v>-1164787</v>
      </c>
      <c r="L33" s="17">
        <f t="shared" si="1"/>
        <v>28.432499999999955</v>
      </c>
    </row>
    <row r="34" spans="2:12" ht="19" x14ac:dyDescent="0.25">
      <c r="B34" s="23">
        <v>42934.756273148145</v>
      </c>
      <c r="C34" s="36" t="s">
        <v>34</v>
      </c>
      <c r="D34" s="25" t="s">
        <v>26</v>
      </c>
      <c r="E34" s="31" t="s">
        <v>31</v>
      </c>
      <c r="F34" s="32">
        <v>221.56790000000001</v>
      </c>
      <c r="G34" s="27">
        <v>17000</v>
      </c>
      <c r="H34" s="27">
        <v>-3766654</v>
      </c>
      <c r="I34" s="37">
        <v>0</v>
      </c>
      <c r="J34" s="26">
        <v>0</v>
      </c>
      <c r="K34" s="39">
        <f t="shared" si="0"/>
        <v>-4931441</v>
      </c>
      <c r="L34" s="17">
        <f t="shared" si="1"/>
        <v>250.00039999999996</v>
      </c>
    </row>
    <row r="35" spans="2:12" ht="19" x14ac:dyDescent="0.25">
      <c r="B35" s="23">
        <v>42934.951319444444</v>
      </c>
      <c r="C35" s="36" t="s">
        <v>34</v>
      </c>
      <c r="D35" s="25" t="s">
        <v>26</v>
      </c>
      <c r="E35" s="33" t="s">
        <v>162</v>
      </c>
      <c r="F35" s="32">
        <v>-200</v>
      </c>
      <c r="G35" s="27">
        <v>17840</v>
      </c>
      <c r="H35" s="27">
        <v>3568000</v>
      </c>
      <c r="I35" s="37">
        <v>0</v>
      </c>
      <c r="J35" s="26">
        <v>0</v>
      </c>
      <c r="K35" s="39">
        <f t="shared" si="0"/>
        <v>-1363441</v>
      </c>
      <c r="L35" s="17">
        <f t="shared" si="1"/>
        <v>50.000399999999956</v>
      </c>
    </row>
    <row r="36" spans="2:12" ht="19" x14ac:dyDescent="0.25">
      <c r="B36" s="23">
        <v>42934.951516203706</v>
      </c>
      <c r="C36" s="36" t="s">
        <v>34</v>
      </c>
      <c r="D36" s="25" t="s">
        <v>26</v>
      </c>
      <c r="E36" s="33" t="s">
        <v>144</v>
      </c>
      <c r="F36" s="32">
        <v>-50</v>
      </c>
      <c r="G36" s="27">
        <v>17840</v>
      </c>
      <c r="H36" s="27">
        <v>892000</v>
      </c>
      <c r="I36" s="28" t="s">
        <v>181</v>
      </c>
      <c r="J36" s="27">
        <v>196935</v>
      </c>
      <c r="K36" s="39">
        <f t="shared" si="0"/>
        <v>-484505</v>
      </c>
      <c r="L36" s="17">
        <f t="shared" si="1"/>
        <v>3.999999999564352E-4</v>
      </c>
    </row>
  </sheetData>
  <phoneticPr fontId="1" type="noConversion"/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94"/>
  <sheetViews>
    <sheetView workbookViewId="0"/>
  </sheetViews>
  <sheetFormatPr baseColWidth="10" defaultRowHeight="18" x14ac:dyDescent="0.25"/>
  <cols>
    <col min="2" max="2" width="13.5703125" bestFit="1" customWidth="1"/>
    <col min="8" max="8" width="12.85546875" bestFit="1" customWidth="1"/>
    <col min="9" max="9" width="12.28515625" bestFit="1" customWidth="1"/>
  </cols>
  <sheetData>
    <row r="3" spans="2:12" x14ac:dyDescent="0.25">
      <c r="B3" s="40" t="s">
        <v>18</v>
      </c>
      <c r="C3" s="40" t="s">
        <v>19</v>
      </c>
      <c r="D3" s="40" t="s">
        <v>20</v>
      </c>
      <c r="E3" s="40" t="s">
        <v>21</v>
      </c>
      <c r="F3" s="40" t="s">
        <v>22</v>
      </c>
      <c r="G3" s="40" t="s">
        <v>23</v>
      </c>
      <c r="H3" s="40" t="s">
        <v>24</v>
      </c>
      <c r="I3" s="40" t="s">
        <v>3</v>
      </c>
      <c r="J3" s="40" t="s">
        <v>25</v>
      </c>
      <c r="K3" s="40" t="s">
        <v>228</v>
      </c>
      <c r="L3" s="40" t="s">
        <v>236</v>
      </c>
    </row>
    <row r="4" spans="2:12" ht="19" x14ac:dyDescent="0.25">
      <c r="B4" s="23">
        <v>42880.888935185183</v>
      </c>
      <c r="C4" s="30" t="s">
        <v>8</v>
      </c>
      <c r="D4" s="25" t="s">
        <v>28</v>
      </c>
      <c r="E4" s="31" t="s">
        <v>30</v>
      </c>
      <c r="F4" s="32">
        <v>10000</v>
      </c>
      <c r="G4" s="32">
        <v>474</v>
      </c>
      <c r="H4" s="27">
        <v>-4740000</v>
      </c>
      <c r="I4" s="28" t="s">
        <v>38</v>
      </c>
      <c r="J4" s="26">
        <v>0</v>
      </c>
      <c r="K4" s="39">
        <f>H4-IF(COUNT(FIND("KRW",I4))=1,SUBSTITUTE(I4,"KRW",""),0)</f>
        <v>-4740000</v>
      </c>
      <c r="L4" s="17">
        <f>F4-IF(COUNT(FIND(C4,I4))=1,SUBSTITUTE(I4,C4,""), 0)</f>
        <v>9985</v>
      </c>
    </row>
    <row r="5" spans="2:12" ht="19" x14ac:dyDescent="0.25">
      <c r="B5" s="23">
        <v>42881.40892361111</v>
      </c>
      <c r="C5" s="30" t="s">
        <v>8</v>
      </c>
      <c r="D5" s="25" t="s">
        <v>28</v>
      </c>
      <c r="E5" s="31" t="s">
        <v>30</v>
      </c>
      <c r="F5" s="32">
        <v>10000</v>
      </c>
      <c r="G5" s="32">
        <v>453</v>
      </c>
      <c r="H5" s="27">
        <v>-4530000</v>
      </c>
      <c r="I5" s="28" t="s">
        <v>38</v>
      </c>
      <c r="J5" s="26">
        <v>0</v>
      </c>
      <c r="K5" s="39">
        <f>K4+H5-IF(COUNT(FIND("KRW",I5))=1,SUBSTITUTE(I5,"KRW",""),0)</f>
        <v>-9270000</v>
      </c>
      <c r="L5" s="17">
        <f>L4+F5-IF(COUNT(FIND(C5,I5))=1,SUBSTITUTE(I5,C5,""), 0)</f>
        <v>19970</v>
      </c>
    </row>
    <row r="6" spans="2:12" ht="19" x14ac:dyDescent="0.25">
      <c r="B6" s="23">
        <v>42882.563900462963</v>
      </c>
      <c r="C6" s="30" t="s">
        <v>8</v>
      </c>
      <c r="D6" s="25" t="s">
        <v>28</v>
      </c>
      <c r="E6" s="31" t="s">
        <v>30</v>
      </c>
      <c r="F6" s="32">
        <v>8493.0576999999994</v>
      </c>
      <c r="G6" s="32">
        <v>340</v>
      </c>
      <c r="H6" s="27">
        <v>-2887640</v>
      </c>
      <c r="I6" s="28" t="s">
        <v>39</v>
      </c>
      <c r="J6" s="26">
        <v>0</v>
      </c>
      <c r="K6" s="39">
        <f t="shared" ref="K6:K69" si="0">K5+H6-IF(COUNT(FIND("KRW",I6))=1,SUBSTITUTE(I6,"KRW",""),0)</f>
        <v>-12157640</v>
      </c>
      <c r="L6" s="17">
        <f t="shared" ref="L6:L69" si="1">L5+F6-IF(COUNT(FIND(C6,I6))=1,SUBSTITUTE(I6,C6,""), 0)</f>
        <v>28452.866099999999</v>
      </c>
    </row>
    <row r="7" spans="2:12" ht="19" x14ac:dyDescent="0.25">
      <c r="B7" s="23">
        <v>42882.564108796294</v>
      </c>
      <c r="C7" s="30" t="s">
        <v>8</v>
      </c>
      <c r="D7" s="25" t="s">
        <v>28</v>
      </c>
      <c r="E7" s="31" t="s">
        <v>30</v>
      </c>
      <c r="F7" s="32">
        <v>23065.765800000001</v>
      </c>
      <c r="G7" s="32">
        <v>340</v>
      </c>
      <c r="H7" s="27">
        <v>-7842360</v>
      </c>
      <c r="I7" s="28" t="s">
        <v>40</v>
      </c>
      <c r="J7" s="26">
        <v>0</v>
      </c>
      <c r="K7" s="39">
        <f t="shared" si="0"/>
        <v>-20000000</v>
      </c>
      <c r="L7" s="17">
        <f t="shared" si="1"/>
        <v>51490.953000000001</v>
      </c>
    </row>
    <row r="8" spans="2:12" ht="19" x14ac:dyDescent="0.25">
      <c r="B8" s="23">
        <v>42887.707118055558</v>
      </c>
      <c r="C8" s="30" t="s">
        <v>8</v>
      </c>
      <c r="D8" s="25" t="s">
        <v>28</v>
      </c>
      <c r="E8" s="33" t="s">
        <v>29</v>
      </c>
      <c r="F8" s="32">
        <v>-51490.952899999997</v>
      </c>
      <c r="G8" s="32">
        <v>417</v>
      </c>
      <c r="H8" s="27">
        <v>21471727</v>
      </c>
      <c r="I8" s="28" t="s">
        <v>41</v>
      </c>
      <c r="J8" s="26">
        <v>0</v>
      </c>
      <c r="K8" s="39">
        <f t="shared" si="0"/>
        <v>1471727</v>
      </c>
      <c r="L8" s="17">
        <f t="shared" si="1"/>
        <v>1.0000000474974513E-4</v>
      </c>
    </row>
    <row r="9" spans="2:12" ht="19" x14ac:dyDescent="0.25">
      <c r="B9" s="23">
        <v>42887.780451388891</v>
      </c>
      <c r="C9" s="30" t="s">
        <v>8</v>
      </c>
      <c r="D9" s="25" t="s">
        <v>28</v>
      </c>
      <c r="E9" s="31" t="s">
        <v>30</v>
      </c>
      <c r="F9" s="32">
        <v>10000</v>
      </c>
      <c r="G9" s="32">
        <v>410</v>
      </c>
      <c r="H9" s="27">
        <v>-4100000</v>
      </c>
      <c r="I9" s="28" t="s">
        <v>42</v>
      </c>
      <c r="J9" s="26">
        <v>0</v>
      </c>
      <c r="K9" s="39">
        <f t="shared" si="0"/>
        <v>-2628273</v>
      </c>
      <c r="L9" s="17">
        <f t="shared" si="1"/>
        <v>9988.0001000000047</v>
      </c>
    </row>
    <row r="10" spans="2:12" ht="19" x14ac:dyDescent="0.25">
      <c r="B10" s="23">
        <v>42887.792511574073</v>
      </c>
      <c r="C10" s="30" t="s">
        <v>8</v>
      </c>
      <c r="D10" s="25" t="s">
        <v>28</v>
      </c>
      <c r="E10" s="31" t="s">
        <v>30</v>
      </c>
      <c r="F10" s="32">
        <v>25000</v>
      </c>
      <c r="G10" s="32">
        <v>400</v>
      </c>
      <c r="H10" s="27">
        <v>-10000000</v>
      </c>
      <c r="I10" s="28" t="s">
        <v>43</v>
      </c>
      <c r="J10" s="26">
        <v>0</v>
      </c>
      <c r="K10" s="39">
        <f t="shared" si="0"/>
        <v>-12628273</v>
      </c>
      <c r="L10" s="17">
        <f t="shared" si="1"/>
        <v>34958.000100000005</v>
      </c>
    </row>
    <row r="11" spans="2:12" ht="19" x14ac:dyDescent="0.25">
      <c r="B11" s="23">
        <v>42887.806122685186</v>
      </c>
      <c r="C11" s="30" t="s">
        <v>8</v>
      </c>
      <c r="D11" s="25" t="s">
        <v>28</v>
      </c>
      <c r="E11" s="31" t="s">
        <v>30</v>
      </c>
      <c r="F11" s="32">
        <v>1029.8400999999999</v>
      </c>
      <c r="G11" s="32">
        <v>392</v>
      </c>
      <c r="H11" s="27">
        <v>-403697</v>
      </c>
      <c r="I11" s="28" t="s">
        <v>44</v>
      </c>
      <c r="J11" s="26">
        <v>0</v>
      </c>
      <c r="K11" s="39">
        <f t="shared" si="0"/>
        <v>-13031970</v>
      </c>
      <c r="L11" s="17">
        <f t="shared" si="1"/>
        <v>35986.604400000004</v>
      </c>
    </row>
    <row r="12" spans="2:12" ht="19" x14ac:dyDescent="0.25">
      <c r="B12" s="23">
        <v>42887.806134259263</v>
      </c>
      <c r="C12" s="30" t="s">
        <v>8</v>
      </c>
      <c r="D12" s="25" t="s">
        <v>28</v>
      </c>
      <c r="E12" s="31" t="s">
        <v>30</v>
      </c>
      <c r="F12" s="32">
        <v>13142.1633</v>
      </c>
      <c r="G12" s="32">
        <v>392</v>
      </c>
      <c r="H12" s="27">
        <v>-5151728</v>
      </c>
      <c r="I12" s="28" t="s">
        <v>45</v>
      </c>
      <c r="J12" s="26">
        <v>0</v>
      </c>
      <c r="K12" s="39">
        <f t="shared" si="0"/>
        <v>-18183698</v>
      </c>
      <c r="L12" s="17">
        <f t="shared" si="1"/>
        <v>49112.997200000005</v>
      </c>
    </row>
    <row r="13" spans="2:12" ht="19" x14ac:dyDescent="0.25">
      <c r="B13" s="23">
        <v>42887.806180555555</v>
      </c>
      <c r="C13" s="30" t="s">
        <v>8</v>
      </c>
      <c r="D13" s="25" t="s">
        <v>28</v>
      </c>
      <c r="E13" s="31" t="s">
        <v>30</v>
      </c>
      <c r="F13" s="32">
        <v>4490.5991000000004</v>
      </c>
      <c r="G13" s="32">
        <v>392</v>
      </c>
      <c r="H13" s="27">
        <v>-1760315</v>
      </c>
      <c r="I13" s="28" t="s">
        <v>46</v>
      </c>
      <c r="J13" s="26">
        <v>0</v>
      </c>
      <c r="K13" s="39">
        <f t="shared" si="0"/>
        <v>-19944013</v>
      </c>
      <c r="L13" s="17">
        <f t="shared" si="1"/>
        <v>53598.207600000002</v>
      </c>
    </row>
    <row r="14" spans="2:12" ht="19" x14ac:dyDescent="0.25">
      <c r="B14" s="23">
        <v>42887.806875000002</v>
      </c>
      <c r="C14" s="30" t="s">
        <v>8</v>
      </c>
      <c r="D14" s="25" t="s">
        <v>28</v>
      </c>
      <c r="E14" s="31" t="s">
        <v>30</v>
      </c>
      <c r="F14" s="32">
        <v>142.82650000000001</v>
      </c>
      <c r="G14" s="32">
        <v>392</v>
      </c>
      <c r="H14" s="27">
        <v>-55988</v>
      </c>
      <c r="I14" s="28" t="s">
        <v>47</v>
      </c>
      <c r="J14" s="26">
        <v>0</v>
      </c>
      <c r="K14" s="39">
        <f t="shared" si="0"/>
        <v>-20000001</v>
      </c>
      <c r="L14" s="17">
        <f t="shared" si="1"/>
        <v>53740.848500000007</v>
      </c>
    </row>
    <row r="15" spans="2:12" ht="19" x14ac:dyDescent="0.25">
      <c r="B15" s="23">
        <v>42892.867164351854</v>
      </c>
      <c r="C15" s="30" t="s">
        <v>8</v>
      </c>
      <c r="D15" s="25" t="s">
        <v>28</v>
      </c>
      <c r="E15" s="31" t="s">
        <v>30</v>
      </c>
      <c r="F15" s="32">
        <v>894.16740000000004</v>
      </c>
      <c r="G15" s="32">
        <v>338</v>
      </c>
      <c r="H15" s="27">
        <v>-302229</v>
      </c>
      <c r="I15" s="28" t="s">
        <v>48</v>
      </c>
      <c r="J15" s="26">
        <v>0</v>
      </c>
      <c r="K15" s="39">
        <f t="shared" si="0"/>
        <v>-20302230</v>
      </c>
      <c r="L15" s="17">
        <f t="shared" si="1"/>
        <v>54634.211200000005</v>
      </c>
    </row>
    <row r="16" spans="2:12" ht="19" x14ac:dyDescent="0.25">
      <c r="B16" s="23">
        <v>42892.868368055555</v>
      </c>
      <c r="C16" s="30" t="s">
        <v>8</v>
      </c>
      <c r="D16" s="25" t="s">
        <v>28</v>
      </c>
      <c r="E16" s="31" t="s">
        <v>30</v>
      </c>
      <c r="F16" s="32">
        <v>12983.0244</v>
      </c>
      <c r="G16" s="32">
        <v>338</v>
      </c>
      <c r="H16" s="27">
        <v>-4388262</v>
      </c>
      <c r="I16" s="28" t="s">
        <v>49</v>
      </c>
      <c r="J16" s="26">
        <v>0</v>
      </c>
      <c r="K16" s="39">
        <f t="shared" si="0"/>
        <v>-24690492</v>
      </c>
      <c r="L16" s="17">
        <f t="shared" si="1"/>
        <v>67605.550900000002</v>
      </c>
    </row>
    <row r="17" spans="2:12" ht="19" x14ac:dyDescent="0.25">
      <c r="B17" s="23">
        <v>42892.868645833332</v>
      </c>
      <c r="C17" s="30" t="s">
        <v>8</v>
      </c>
      <c r="D17" s="25" t="s">
        <v>28</v>
      </c>
      <c r="E17" s="31" t="s">
        <v>30</v>
      </c>
      <c r="F17" s="32">
        <v>3874.2903999999999</v>
      </c>
      <c r="G17" s="32">
        <v>338</v>
      </c>
      <c r="H17" s="27">
        <v>-1309510</v>
      </c>
      <c r="I17" s="28" t="s">
        <v>50</v>
      </c>
      <c r="J17" s="26">
        <v>0</v>
      </c>
      <c r="K17" s="39">
        <f t="shared" si="0"/>
        <v>-26000002</v>
      </c>
      <c r="L17" s="17">
        <f t="shared" si="1"/>
        <v>71476.354500000001</v>
      </c>
    </row>
    <row r="18" spans="2:12" ht="19" x14ac:dyDescent="0.25">
      <c r="B18" s="23">
        <v>42895.570115740738</v>
      </c>
      <c r="C18" s="30" t="s">
        <v>8</v>
      </c>
      <c r="D18" s="25" t="s">
        <v>28</v>
      </c>
      <c r="E18" s="33" t="s">
        <v>29</v>
      </c>
      <c r="F18" s="32">
        <v>-900.27059999999994</v>
      </c>
      <c r="G18" s="32">
        <v>338</v>
      </c>
      <c r="H18" s="27">
        <v>304291</v>
      </c>
      <c r="I18" s="28" t="s">
        <v>51</v>
      </c>
      <c r="J18" s="26">
        <v>0</v>
      </c>
      <c r="K18" s="39">
        <f t="shared" si="0"/>
        <v>-25696046</v>
      </c>
      <c r="L18" s="17">
        <f t="shared" si="1"/>
        <v>70576.083899999998</v>
      </c>
    </row>
    <row r="19" spans="2:12" ht="19" x14ac:dyDescent="0.25">
      <c r="B19" s="23">
        <v>42895.570115740738</v>
      </c>
      <c r="C19" s="30" t="s">
        <v>8</v>
      </c>
      <c r="D19" s="25" t="s">
        <v>28</v>
      </c>
      <c r="E19" s="33" t="s">
        <v>29</v>
      </c>
      <c r="F19" s="32">
        <v>-900</v>
      </c>
      <c r="G19" s="32">
        <v>338</v>
      </c>
      <c r="H19" s="27">
        <v>304200</v>
      </c>
      <c r="I19" s="28" t="s">
        <v>51</v>
      </c>
      <c r="J19" s="26">
        <v>0</v>
      </c>
      <c r="K19" s="39">
        <f t="shared" si="0"/>
        <v>-25392181</v>
      </c>
      <c r="L19" s="17">
        <f t="shared" si="1"/>
        <v>69676.083899999998</v>
      </c>
    </row>
    <row r="20" spans="2:12" ht="19" x14ac:dyDescent="0.25">
      <c r="B20" s="23">
        <v>42895.570115740738</v>
      </c>
      <c r="C20" s="30" t="s">
        <v>8</v>
      </c>
      <c r="D20" s="25" t="s">
        <v>28</v>
      </c>
      <c r="E20" s="33" t="s">
        <v>29</v>
      </c>
      <c r="F20" s="32">
        <v>-10018.5502</v>
      </c>
      <c r="G20" s="32">
        <v>338</v>
      </c>
      <c r="H20" s="27">
        <v>3386270</v>
      </c>
      <c r="I20" s="28" t="s">
        <v>52</v>
      </c>
      <c r="J20" s="26">
        <v>0</v>
      </c>
      <c r="K20" s="39">
        <f t="shared" si="0"/>
        <v>-22009636</v>
      </c>
      <c r="L20" s="17">
        <f t="shared" si="1"/>
        <v>59657.5337</v>
      </c>
    </row>
    <row r="21" spans="2:12" ht="19" x14ac:dyDescent="0.25">
      <c r="B21" s="23">
        <v>42895.570127314815</v>
      </c>
      <c r="C21" s="30" t="s">
        <v>8</v>
      </c>
      <c r="D21" s="25" t="s">
        <v>28</v>
      </c>
      <c r="E21" s="33" t="s">
        <v>29</v>
      </c>
      <c r="F21" s="32">
        <v>-952.81650000000002</v>
      </c>
      <c r="G21" s="32">
        <v>338</v>
      </c>
      <c r="H21" s="27">
        <v>322052</v>
      </c>
      <c r="I21" s="28" t="s">
        <v>53</v>
      </c>
      <c r="J21" s="26">
        <v>0</v>
      </c>
      <c r="K21" s="39">
        <f t="shared" si="0"/>
        <v>-21687939</v>
      </c>
      <c r="L21" s="17">
        <f t="shared" si="1"/>
        <v>58704.717199999999</v>
      </c>
    </row>
    <row r="22" spans="2:12" ht="19" x14ac:dyDescent="0.25">
      <c r="B22" s="23">
        <v>42895.570127314815</v>
      </c>
      <c r="C22" s="30" t="s">
        <v>8</v>
      </c>
      <c r="D22" s="25" t="s">
        <v>28</v>
      </c>
      <c r="E22" s="33" t="s">
        <v>29</v>
      </c>
      <c r="F22" s="32">
        <v>-5029.5887000000002</v>
      </c>
      <c r="G22" s="32">
        <v>338</v>
      </c>
      <c r="H22" s="27">
        <v>1700001</v>
      </c>
      <c r="I22" s="28" t="s">
        <v>54</v>
      </c>
      <c r="J22" s="26">
        <v>0</v>
      </c>
      <c r="K22" s="39">
        <f t="shared" si="0"/>
        <v>-19989808</v>
      </c>
      <c r="L22" s="17">
        <f t="shared" si="1"/>
        <v>53675.128499999999</v>
      </c>
    </row>
    <row r="23" spans="2:12" ht="19" x14ac:dyDescent="0.25">
      <c r="B23" s="23">
        <v>42895.570127314815</v>
      </c>
      <c r="C23" s="30" t="s">
        <v>8</v>
      </c>
      <c r="D23" s="25" t="s">
        <v>28</v>
      </c>
      <c r="E23" s="33" t="s">
        <v>29</v>
      </c>
      <c r="F23" s="32">
        <v>-1017.6863</v>
      </c>
      <c r="G23" s="32">
        <v>338</v>
      </c>
      <c r="H23" s="27">
        <v>343978</v>
      </c>
      <c r="I23" s="28" t="s">
        <v>55</v>
      </c>
      <c r="J23" s="26">
        <v>0</v>
      </c>
      <c r="K23" s="39">
        <f t="shared" si="0"/>
        <v>-19646209</v>
      </c>
      <c r="L23" s="17">
        <f t="shared" si="1"/>
        <v>52657.442199999998</v>
      </c>
    </row>
    <row r="24" spans="2:12" ht="19" x14ac:dyDescent="0.25">
      <c r="B24" s="23">
        <v>42895.570127314815</v>
      </c>
      <c r="C24" s="30" t="s">
        <v>8</v>
      </c>
      <c r="D24" s="25" t="s">
        <v>28</v>
      </c>
      <c r="E24" s="33" t="s">
        <v>29</v>
      </c>
      <c r="F24" s="32">
        <v>-29.6479</v>
      </c>
      <c r="G24" s="32">
        <v>338</v>
      </c>
      <c r="H24" s="27">
        <v>10021</v>
      </c>
      <c r="I24" s="28" t="s">
        <v>56</v>
      </c>
      <c r="J24" s="26">
        <v>0</v>
      </c>
      <c r="K24" s="39">
        <f t="shared" si="0"/>
        <v>-19636200</v>
      </c>
      <c r="L24" s="17">
        <f t="shared" si="1"/>
        <v>52627.794299999994</v>
      </c>
    </row>
    <row r="25" spans="2:12" ht="19" x14ac:dyDescent="0.25">
      <c r="B25" s="23">
        <v>42895.570127314815</v>
      </c>
      <c r="C25" s="30" t="s">
        <v>8</v>
      </c>
      <c r="D25" s="25" t="s">
        <v>28</v>
      </c>
      <c r="E25" s="33" t="s">
        <v>29</v>
      </c>
      <c r="F25" s="32">
        <v>-18429.0118</v>
      </c>
      <c r="G25" s="32">
        <v>338</v>
      </c>
      <c r="H25" s="27">
        <v>6229006</v>
      </c>
      <c r="I25" s="28" t="s">
        <v>57</v>
      </c>
      <c r="J25" s="26">
        <v>0</v>
      </c>
      <c r="K25" s="39">
        <f t="shared" si="0"/>
        <v>-13414046</v>
      </c>
      <c r="L25" s="17">
        <f t="shared" si="1"/>
        <v>34198.782499999994</v>
      </c>
    </row>
    <row r="26" spans="2:12" ht="19" x14ac:dyDescent="0.25">
      <c r="B26" s="23">
        <v>42895.570127314815</v>
      </c>
      <c r="C26" s="30" t="s">
        <v>8</v>
      </c>
      <c r="D26" s="25" t="s">
        <v>28</v>
      </c>
      <c r="E26" s="33" t="s">
        <v>29</v>
      </c>
      <c r="F26" s="32">
        <v>-1463.2396000000001</v>
      </c>
      <c r="G26" s="32">
        <v>338</v>
      </c>
      <c r="H26" s="27">
        <v>494575</v>
      </c>
      <c r="I26" s="28" t="s">
        <v>58</v>
      </c>
      <c r="J26" s="26">
        <v>0</v>
      </c>
      <c r="K26" s="39">
        <f t="shared" si="0"/>
        <v>-12920016</v>
      </c>
      <c r="L26" s="17">
        <f t="shared" si="1"/>
        <v>32735.542899999993</v>
      </c>
    </row>
    <row r="27" spans="2:12" ht="19" x14ac:dyDescent="0.25">
      <c r="B27" s="23">
        <v>42895.570127314815</v>
      </c>
      <c r="C27" s="30" t="s">
        <v>8</v>
      </c>
      <c r="D27" s="25" t="s">
        <v>28</v>
      </c>
      <c r="E27" s="33" t="s">
        <v>29</v>
      </c>
      <c r="F27" s="32">
        <v>-1.9762999999999999</v>
      </c>
      <c r="G27" s="32">
        <v>338</v>
      </c>
      <c r="H27" s="32">
        <v>668</v>
      </c>
      <c r="I27" s="28" t="s">
        <v>59</v>
      </c>
      <c r="J27" s="26">
        <v>0</v>
      </c>
      <c r="K27" s="39">
        <f t="shared" si="0"/>
        <v>-12919349</v>
      </c>
      <c r="L27" s="17">
        <f t="shared" si="1"/>
        <v>32733.566599999995</v>
      </c>
    </row>
    <row r="28" spans="2:12" ht="19" x14ac:dyDescent="0.25">
      <c r="B28" s="23">
        <v>42895.570127314815</v>
      </c>
      <c r="C28" s="30" t="s">
        <v>8</v>
      </c>
      <c r="D28" s="25" t="s">
        <v>28</v>
      </c>
      <c r="E28" s="33" t="s">
        <v>29</v>
      </c>
      <c r="F28" s="32">
        <v>-3565.4733000000001</v>
      </c>
      <c r="G28" s="32">
        <v>338</v>
      </c>
      <c r="H28" s="27">
        <v>1205130</v>
      </c>
      <c r="I28" s="28" t="s">
        <v>60</v>
      </c>
      <c r="J28" s="26">
        <v>0</v>
      </c>
      <c r="K28" s="39">
        <f t="shared" si="0"/>
        <v>-11715545</v>
      </c>
      <c r="L28" s="17">
        <f t="shared" si="1"/>
        <v>29168.093299999993</v>
      </c>
    </row>
    <row r="29" spans="2:12" ht="19" x14ac:dyDescent="0.25">
      <c r="B29" s="23">
        <v>42895.570127314815</v>
      </c>
      <c r="C29" s="30" t="s">
        <v>8</v>
      </c>
      <c r="D29" s="25" t="s">
        <v>28</v>
      </c>
      <c r="E29" s="33" t="s">
        <v>29</v>
      </c>
      <c r="F29" s="32">
        <v>-2000</v>
      </c>
      <c r="G29" s="32">
        <v>338</v>
      </c>
      <c r="H29" s="27">
        <v>676000</v>
      </c>
      <c r="I29" s="28" t="s">
        <v>61</v>
      </c>
      <c r="J29" s="26">
        <v>0</v>
      </c>
      <c r="K29" s="39">
        <f t="shared" si="0"/>
        <v>-11040289</v>
      </c>
      <c r="L29" s="17">
        <f t="shared" si="1"/>
        <v>27168.093299999993</v>
      </c>
    </row>
    <row r="30" spans="2:12" ht="19" x14ac:dyDescent="0.25">
      <c r="B30" s="23">
        <v>42895.570138888892</v>
      </c>
      <c r="C30" s="30" t="s">
        <v>8</v>
      </c>
      <c r="D30" s="25" t="s">
        <v>28</v>
      </c>
      <c r="E30" s="33" t="s">
        <v>29</v>
      </c>
      <c r="F30" s="32">
        <v>-10764.142</v>
      </c>
      <c r="G30" s="32">
        <v>338</v>
      </c>
      <c r="H30" s="27">
        <v>3638280</v>
      </c>
      <c r="I30" s="28" t="s">
        <v>62</v>
      </c>
      <c r="J30" s="26">
        <v>0</v>
      </c>
      <c r="K30" s="39">
        <f t="shared" si="0"/>
        <v>-7406012</v>
      </c>
      <c r="L30" s="17">
        <f t="shared" si="1"/>
        <v>16403.951299999993</v>
      </c>
    </row>
    <row r="31" spans="2:12" ht="19" x14ac:dyDescent="0.25">
      <c r="B31" s="23">
        <v>42895.570138888892</v>
      </c>
      <c r="C31" s="30" t="s">
        <v>8</v>
      </c>
      <c r="D31" s="25" t="s">
        <v>28</v>
      </c>
      <c r="E31" s="33" t="s">
        <v>29</v>
      </c>
      <c r="F31" s="32">
        <v>-4082.8431</v>
      </c>
      <c r="G31" s="32">
        <v>338</v>
      </c>
      <c r="H31" s="27">
        <v>1380001</v>
      </c>
      <c r="I31" s="28" t="s">
        <v>63</v>
      </c>
      <c r="J31" s="26">
        <v>0</v>
      </c>
      <c r="K31" s="39">
        <f t="shared" si="0"/>
        <v>-6027529</v>
      </c>
      <c r="L31" s="17">
        <f t="shared" si="1"/>
        <v>12321.108199999993</v>
      </c>
    </row>
    <row r="32" spans="2:12" ht="19" x14ac:dyDescent="0.25">
      <c r="B32" s="23">
        <v>42895.570138888892</v>
      </c>
      <c r="C32" s="30" t="s">
        <v>8</v>
      </c>
      <c r="D32" s="25" t="s">
        <v>28</v>
      </c>
      <c r="E32" s="33" t="s">
        <v>29</v>
      </c>
      <c r="F32" s="32">
        <v>-3000</v>
      </c>
      <c r="G32" s="32">
        <v>338</v>
      </c>
      <c r="H32" s="27">
        <v>1014000</v>
      </c>
      <c r="I32" s="28" t="s">
        <v>64</v>
      </c>
      <c r="J32" s="26">
        <v>0</v>
      </c>
      <c r="K32" s="39">
        <f t="shared" si="0"/>
        <v>-5014645</v>
      </c>
      <c r="L32" s="17">
        <f t="shared" si="1"/>
        <v>9321.1081999999933</v>
      </c>
    </row>
    <row r="33" spans="2:12" ht="19" x14ac:dyDescent="0.25">
      <c r="B33" s="23">
        <v>42895.570138888892</v>
      </c>
      <c r="C33" s="30" t="s">
        <v>8</v>
      </c>
      <c r="D33" s="25" t="s">
        <v>28</v>
      </c>
      <c r="E33" s="33" t="s">
        <v>29</v>
      </c>
      <c r="F33" s="32">
        <v>-9321.1077000000005</v>
      </c>
      <c r="G33" s="32">
        <v>338</v>
      </c>
      <c r="H33" s="27">
        <v>3150534</v>
      </c>
      <c r="I33" s="28" t="s">
        <v>65</v>
      </c>
      <c r="J33" s="26">
        <v>0</v>
      </c>
      <c r="K33" s="39">
        <f t="shared" si="0"/>
        <v>-1867577</v>
      </c>
      <c r="L33" s="17">
        <f t="shared" si="1"/>
        <v>4.9999999282590579E-4</v>
      </c>
    </row>
    <row r="34" spans="2:12" ht="19" x14ac:dyDescent="0.25">
      <c r="B34" s="23">
        <v>42896.109097222223</v>
      </c>
      <c r="C34" s="30" t="s">
        <v>8</v>
      </c>
      <c r="D34" s="25" t="s">
        <v>28</v>
      </c>
      <c r="E34" s="31" t="s">
        <v>30</v>
      </c>
      <c r="F34" s="32">
        <v>10011.5</v>
      </c>
      <c r="G34" s="32">
        <v>331</v>
      </c>
      <c r="H34" s="27">
        <v>-3313807</v>
      </c>
      <c r="I34" s="28" t="s">
        <v>70</v>
      </c>
      <c r="J34" s="26">
        <v>0</v>
      </c>
      <c r="K34" s="39">
        <f t="shared" si="0"/>
        <v>-5181384</v>
      </c>
      <c r="L34" s="17">
        <f t="shared" si="1"/>
        <v>10000.487899999993</v>
      </c>
    </row>
    <row r="35" spans="2:12" ht="19" x14ac:dyDescent="0.25">
      <c r="B35" s="23">
        <v>42898.374131944445</v>
      </c>
      <c r="C35" s="30" t="s">
        <v>8</v>
      </c>
      <c r="D35" s="25" t="s">
        <v>28</v>
      </c>
      <c r="E35" s="31" t="s">
        <v>30</v>
      </c>
      <c r="F35" s="32">
        <v>2570.0915</v>
      </c>
      <c r="G35" s="32">
        <v>307</v>
      </c>
      <c r="H35" s="27">
        <v>-789018</v>
      </c>
      <c r="I35" s="28" t="s">
        <v>72</v>
      </c>
      <c r="J35" s="26">
        <v>0</v>
      </c>
      <c r="K35" s="39">
        <f t="shared" si="0"/>
        <v>-5970402</v>
      </c>
      <c r="L35" s="17">
        <f t="shared" si="1"/>
        <v>12567.752299999993</v>
      </c>
    </row>
    <row r="36" spans="2:12" ht="19" x14ac:dyDescent="0.25">
      <c r="B36" s="23">
        <v>42898.374131944445</v>
      </c>
      <c r="C36" s="30" t="s">
        <v>8</v>
      </c>
      <c r="D36" s="25" t="s">
        <v>28</v>
      </c>
      <c r="E36" s="31" t="s">
        <v>30</v>
      </c>
      <c r="F36" s="32">
        <v>799.04</v>
      </c>
      <c r="G36" s="32">
        <v>307</v>
      </c>
      <c r="H36" s="27">
        <v>-245305</v>
      </c>
      <c r="I36" s="28" t="s">
        <v>73</v>
      </c>
      <c r="J36" s="26">
        <v>0</v>
      </c>
      <c r="K36" s="39">
        <f t="shared" si="0"/>
        <v>-6215707</v>
      </c>
      <c r="L36" s="17">
        <f t="shared" si="1"/>
        <v>13365.913399999994</v>
      </c>
    </row>
    <row r="37" spans="2:12" ht="19" x14ac:dyDescent="0.25">
      <c r="B37" s="23">
        <v>42898.374131944445</v>
      </c>
      <c r="C37" s="30" t="s">
        <v>8</v>
      </c>
      <c r="D37" s="25" t="s">
        <v>28</v>
      </c>
      <c r="E37" s="31" t="s">
        <v>30</v>
      </c>
      <c r="F37" s="32">
        <v>18535.204000000002</v>
      </c>
      <c r="G37" s="32">
        <v>307</v>
      </c>
      <c r="H37" s="27">
        <v>-5690308</v>
      </c>
      <c r="I37" s="28" t="s">
        <v>74</v>
      </c>
      <c r="J37" s="26">
        <v>0</v>
      </c>
      <c r="K37" s="39">
        <f t="shared" si="0"/>
        <v>-11906015</v>
      </c>
      <c r="L37" s="17">
        <f t="shared" si="1"/>
        <v>31880.728699999996</v>
      </c>
    </row>
    <row r="38" spans="2:12" ht="19" x14ac:dyDescent="0.25">
      <c r="B38" s="23">
        <v>42898.437615740739</v>
      </c>
      <c r="C38" s="30" t="s">
        <v>8</v>
      </c>
      <c r="D38" s="25" t="s">
        <v>28</v>
      </c>
      <c r="E38" s="33" t="s">
        <v>29</v>
      </c>
      <c r="F38" s="32">
        <v>-31880.7281</v>
      </c>
      <c r="G38" s="32">
        <v>316</v>
      </c>
      <c r="H38" s="27">
        <v>10074310</v>
      </c>
      <c r="I38" s="28" t="s">
        <v>75</v>
      </c>
      <c r="J38" s="26">
        <v>0</v>
      </c>
      <c r="K38" s="39">
        <f t="shared" si="0"/>
        <v>-1842787</v>
      </c>
      <c r="L38" s="17">
        <f t="shared" si="1"/>
        <v>5.9999999575666152E-4</v>
      </c>
    </row>
    <row r="39" spans="2:12" ht="19" x14ac:dyDescent="0.25">
      <c r="B39" s="23">
        <v>42899.341724537036</v>
      </c>
      <c r="C39" s="30" t="s">
        <v>8</v>
      </c>
      <c r="D39" s="25" t="s">
        <v>28</v>
      </c>
      <c r="E39" s="31" t="s">
        <v>30</v>
      </c>
      <c r="F39" s="32">
        <v>8983.1501000000007</v>
      </c>
      <c r="G39" s="32">
        <v>299</v>
      </c>
      <c r="H39" s="27">
        <v>-2685962</v>
      </c>
      <c r="I39" s="28" t="s">
        <v>81</v>
      </c>
      <c r="J39" s="26">
        <v>0</v>
      </c>
      <c r="K39" s="39">
        <f t="shared" si="0"/>
        <v>-4528749</v>
      </c>
      <c r="L39" s="17">
        <f t="shared" si="1"/>
        <v>8975.065899999996</v>
      </c>
    </row>
    <row r="40" spans="2:12" ht="19" x14ac:dyDescent="0.25">
      <c r="B40" s="23">
        <v>42899.347442129627</v>
      </c>
      <c r="C40" s="30" t="s">
        <v>8</v>
      </c>
      <c r="D40" s="25" t="s">
        <v>28</v>
      </c>
      <c r="E40" s="31" t="s">
        <v>30</v>
      </c>
      <c r="F40" s="32">
        <v>5005.491</v>
      </c>
      <c r="G40" s="32">
        <v>299</v>
      </c>
      <c r="H40" s="27">
        <v>-1496642</v>
      </c>
      <c r="I40" s="28" t="s">
        <v>82</v>
      </c>
      <c r="J40" s="26">
        <v>0</v>
      </c>
      <c r="K40" s="39">
        <f t="shared" si="0"/>
        <v>-6025391</v>
      </c>
      <c r="L40" s="17">
        <f t="shared" si="1"/>
        <v>13976.051999999996</v>
      </c>
    </row>
    <row r="41" spans="2:12" ht="19" x14ac:dyDescent="0.25">
      <c r="B41" s="23">
        <v>42899.348055555558</v>
      </c>
      <c r="C41" s="30" t="s">
        <v>8</v>
      </c>
      <c r="D41" s="25" t="s">
        <v>28</v>
      </c>
      <c r="E41" s="31" t="s">
        <v>30</v>
      </c>
      <c r="F41" s="32">
        <v>1011.3588999999999</v>
      </c>
      <c r="G41" s="32">
        <v>299</v>
      </c>
      <c r="H41" s="27">
        <v>-302396</v>
      </c>
      <c r="I41" s="28" t="s">
        <v>83</v>
      </c>
      <c r="J41" s="26">
        <v>0</v>
      </c>
      <c r="K41" s="39">
        <f t="shared" si="0"/>
        <v>-6327787</v>
      </c>
      <c r="L41" s="17">
        <f t="shared" si="1"/>
        <v>14986.500699999995</v>
      </c>
    </row>
    <row r="42" spans="2:12" ht="19" x14ac:dyDescent="0.25">
      <c r="B42" s="23">
        <v>42899.665567129632</v>
      </c>
      <c r="C42" s="30" t="s">
        <v>8</v>
      </c>
      <c r="D42" s="25" t="s">
        <v>28</v>
      </c>
      <c r="E42" s="33" t="s">
        <v>29</v>
      </c>
      <c r="F42" s="32">
        <v>-14986.5</v>
      </c>
      <c r="G42" s="32">
        <v>302</v>
      </c>
      <c r="H42" s="27">
        <v>4525923</v>
      </c>
      <c r="I42" s="28" t="s">
        <v>84</v>
      </c>
      <c r="J42" s="26">
        <v>0</v>
      </c>
      <c r="K42" s="39">
        <f t="shared" si="0"/>
        <v>-1806843</v>
      </c>
      <c r="L42" s="17">
        <f t="shared" si="1"/>
        <v>6.9999999504943844E-4</v>
      </c>
    </row>
    <row r="43" spans="2:12" ht="19" x14ac:dyDescent="0.25">
      <c r="B43" s="23">
        <v>42899.900520833333</v>
      </c>
      <c r="C43" s="30" t="s">
        <v>8</v>
      </c>
      <c r="D43" s="25" t="s">
        <v>28</v>
      </c>
      <c r="E43" s="31" t="s">
        <v>30</v>
      </c>
      <c r="F43" s="32">
        <v>15000</v>
      </c>
      <c r="G43" s="32">
        <v>298</v>
      </c>
      <c r="H43" s="27">
        <v>-4470000</v>
      </c>
      <c r="I43" s="28" t="s">
        <v>85</v>
      </c>
      <c r="J43" s="26">
        <v>0</v>
      </c>
      <c r="K43" s="39">
        <f t="shared" si="0"/>
        <v>-6276843</v>
      </c>
      <c r="L43" s="17">
        <f t="shared" si="1"/>
        <v>14986.500699999995</v>
      </c>
    </row>
    <row r="44" spans="2:12" ht="19" x14ac:dyDescent="0.25">
      <c r="B44" s="23">
        <v>42900.348912037036</v>
      </c>
      <c r="C44" s="30" t="s">
        <v>8</v>
      </c>
      <c r="D44" s="25" t="s">
        <v>28</v>
      </c>
      <c r="E44" s="33" t="s">
        <v>29</v>
      </c>
      <c r="F44" s="32">
        <v>-14986.5</v>
      </c>
      <c r="G44" s="32">
        <v>306</v>
      </c>
      <c r="H44" s="27">
        <v>4585869</v>
      </c>
      <c r="I44" s="28" t="s">
        <v>87</v>
      </c>
      <c r="J44" s="26">
        <v>0</v>
      </c>
      <c r="K44" s="39">
        <f t="shared" si="0"/>
        <v>-1696019</v>
      </c>
      <c r="L44" s="17">
        <f t="shared" si="1"/>
        <v>6.9999999504943844E-4</v>
      </c>
    </row>
    <row r="45" spans="2:12" ht="19" x14ac:dyDescent="0.25">
      <c r="B45" s="23">
        <v>42900.843969907408</v>
      </c>
      <c r="C45" s="30" t="s">
        <v>8</v>
      </c>
      <c r="D45" s="25" t="s">
        <v>28</v>
      </c>
      <c r="E45" s="31" t="s">
        <v>30</v>
      </c>
      <c r="F45" s="32">
        <v>26138.532800000001</v>
      </c>
      <c r="G45" s="32">
        <v>330</v>
      </c>
      <c r="H45" s="27">
        <v>-8625716</v>
      </c>
      <c r="I45" s="28" t="s">
        <v>89</v>
      </c>
      <c r="J45" s="26">
        <v>0</v>
      </c>
      <c r="K45" s="39">
        <f t="shared" si="0"/>
        <v>-10321735</v>
      </c>
      <c r="L45" s="17">
        <f t="shared" si="1"/>
        <v>26109.781199999998</v>
      </c>
    </row>
    <row r="46" spans="2:12" ht="19" x14ac:dyDescent="0.25">
      <c r="B46" s="23">
        <v>42900.843969907408</v>
      </c>
      <c r="C46" s="30" t="s">
        <v>8</v>
      </c>
      <c r="D46" s="25" t="s">
        <v>28</v>
      </c>
      <c r="E46" s="31" t="s">
        <v>30</v>
      </c>
      <c r="F46" s="32">
        <v>4367.4459999999999</v>
      </c>
      <c r="G46" s="32">
        <v>330</v>
      </c>
      <c r="H46" s="27">
        <v>-1441257</v>
      </c>
      <c r="I46" s="28" t="s">
        <v>90</v>
      </c>
      <c r="J46" s="26">
        <v>0</v>
      </c>
      <c r="K46" s="39">
        <f t="shared" si="0"/>
        <v>-11762992</v>
      </c>
      <c r="L46" s="17">
        <f t="shared" si="1"/>
        <v>30472.423099999996</v>
      </c>
    </row>
    <row r="47" spans="2:12" ht="19" x14ac:dyDescent="0.25">
      <c r="B47" s="23">
        <v>42900.864664351851</v>
      </c>
      <c r="C47" s="30" t="s">
        <v>8</v>
      </c>
      <c r="D47" s="25" t="s">
        <v>28</v>
      </c>
      <c r="E47" s="33" t="s">
        <v>29</v>
      </c>
      <c r="F47" s="32">
        <v>-30472.422200000001</v>
      </c>
      <c r="G47" s="32">
        <v>333</v>
      </c>
      <c r="H47" s="27">
        <v>10147317</v>
      </c>
      <c r="I47" s="28" t="s">
        <v>91</v>
      </c>
      <c r="J47" s="26">
        <v>0</v>
      </c>
      <c r="K47" s="39">
        <f t="shared" si="0"/>
        <v>-1626838</v>
      </c>
      <c r="L47" s="17">
        <f t="shared" si="1"/>
        <v>8.9999999545398168E-4</v>
      </c>
    </row>
    <row r="48" spans="2:12" ht="19" x14ac:dyDescent="0.25">
      <c r="B48" s="23">
        <v>42900.885208333333</v>
      </c>
      <c r="C48" s="30" t="s">
        <v>8</v>
      </c>
      <c r="D48" s="25" t="s">
        <v>28</v>
      </c>
      <c r="E48" s="31" t="s">
        <v>30</v>
      </c>
      <c r="F48" s="32">
        <v>29047.597099999999</v>
      </c>
      <c r="G48" s="32">
        <v>350</v>
      </c>
      <c r="H48" s="27">
        <v>-10166659</v>
      </c>
      <c r="I48" s="28" t="s">
        <v>92</v>
      </c>
      <c r="J48" s="26">
        <v>0</v>
      </c>
      <c r="K48" s="39">
        <f t="shared" si="0"/>
        <v>-11793497</v>
      </c>
      <c r="L48" s="17">
        <f t="shared" si="1"/>
        <v>29015.645699999994</v>
      </c>
    </row>
    <row r="49" spans="2:12" ht="19" x14ac:dyDescent="0.25">
      <c r="B49" s="23">
        <v>42901.820324074077</v>
      </c>
      <c r="C49" s="30" t="s">
        <v>8</v>
      </c>
      <c r="D49" s="25" t="s">
        <v>28</v>
      </c>
      <c r="E49" s="33" t="s">
        <v>29</v>
      </c>
      <c r="F49" s="32">
        <v>-9103.3048999999992</v>
      </c>
      <c r="G49" s="32">
        <v>305</v>
      </c>
      <c r="H49" s="27">
        <v>2776508</v>
      </c>
      <c r="I49" s="28" t="s">
        <v>93</v>
      </c>
      <c r="J49" s="26">
        <v>0</v>
      </c>
      <c r="K49" s="39">
        <f t="shared" si="0"/>
        <v>-9020044</v>
      </c>
      <c r="L49" s="17">
        <f t="shared" si="1"/>
        <v>19912.340799999994</v>
      </c>
    </row>
    <row r="50" spans="2:12" ht="19" x14ac:dyDescent="0.25">
      <c r="B50" s="23">
        <v>42901.820324074077</v>
      </c>
      <c r="C50" s="30" t="s">
        <v>8</v>
      </c>
      <c r="D50" s="25" t="s">
        <v>28</v>
      </c>
      <c r="E50" s="33" t="s">
        <v>29</v>
      </c>
      <c r="F50" s="32">
        <v>-5</v>
      </c>
      <c r="G50" s="32">
        <v>305</v>
      </c>
      <c r="H50" s="27">
        <v>1525</v>
      </c>
      <c r="I50" s="28" t="s">
        <v>94</v>
      </c>
      <c r="J50" s="26">
        <v>0</v>
      </c>
      <c r="K50" s="39">
        <f t="shared" si="0"/>
        <v>-9018521</v>
      </c>
      <c r="L50" s="17">
        <f t="shared" si="1"/>
        <v>19907.340799999994</v>
      </c>
    </row>
    <row r="51" spans="2:12" ht="19" x14ac:dyDescent="0.25">
      <c r="B51" s="23">
        <v>42901.820324074077</v>
      </c>
      <c r="C51" s="30" t="s">
        <v>8</v>
      </c>
      <c r="D51" s="25" t="s">
        <v>28</v>
      </c>
      <c r="E51" s="33" t="s">
        <v>29</v>
      </c>
      <c r="F51" s="32">
        <v>-500</v>
      </c>
      <c r="G51" s="32">
        <v>305</v>
      </c>
      <c r="H51" s="27">
        <v>152500</v>
      </c>
      <c r="I51" s="28" t="s">
        <v>95</v>
      </c>
      <c r="J51" s="26">
        <v>0</v>
      </c>
      <c r="K51" s="39">
        <f t="shared" si="0"/>
        <v>-8866189</v>
      </c>
      <c r="L51" s="17">
        <f t="shared" si="1"/>
        <v>19407.340799999994</v>
      </c>
    </row>
    <row r="52" spans="2:12" ht="19" x14ac:dyDescent="0.25">
      <c r="B52" s="23">
        <v>42901.820324074077</v>
      </c>
      <c r="C52" s="30" t="s">
        <v>8</v>
      </c>
      <c r="D52" s="25" t="s">
        <v>28</v>
      </c>
      <c r="E52" s="33" t="s">
        <v>29</v>
      </c>
      <c r="F52" s="32">
        <v>-10058.5311</v>
      </c>
      <c r="G52" s="32">
        <v>305</v>
      </c>
      <c r="H52" s="27">
        <v>3067852</v>
      </c>
      <c r="I52" s="28" t="s">
        <v>96</v>
      </c>
      <c r="J52" s="26">
        <v>0</v>
      </c>
      <c r="K52" s="39">
        <f t="shared" si="0"/>
        <v>-5801712</v>
      </c>
      <c r="L52" s="17">
        <f t="shared" si="1"/>
        <v>9348.8096999999943</v>
      </c>
    </row>
    <row r="53" spans="2:12" ht="19" x14ac:dyDescent="0.25">
      <c r="B53" s="23">
        <v>42901.820324074077</v>
      </c>
      <c r="C53" s="30" t="s">
        <v>8</v>
      </c>
      <c r="D53" s="25" t="s">
        <v>28</v>
      </c>
      <c r="E53" s="33" t="s">
        <v>29</v>
      </c>
      <c r="F53" s="32">
        <v>-9348.8088000000007</v>
      </c>
      <c r="G53" s="32">
        <v>305</v>
      </c>
      <c r="H53" s="27">
        <v>2851387</v>
      </c>
      <c r="I53" s="28" t="s">
        <v>97</v>
      </c>
      <c r="J53" s="26">
        <v>0</v>
      </c>
      <c r="K53" s="39">
        <f t="shared" si="0"/>
        <v>-2953462</v>
      </c>
      <c r="L53" s="17">
        <f t="shared" si="1"/>
        <v>8.9999999363499228E-4</v>
      </c>
    </row>
    <row r="54" spans="2:12" ht="19" x14ac:dyDescent="0.25">
      <c r="B54" s="23">
        <v>42906.68041666667</v>
      </c>
      <c r="C54" s="30" t="s">
        <v>8</v>
      </c>
      <c r="D54" s="25" t="s">
        <v>28</v>
      </c>
      <c r="E54" s="31" t="s">
        <v>30</v>
      </c>
      <c r="F54" s="32">
        <v>12583.228499999999</v>
      </c>
      <c r="G54" s="32">
        <v>385</v>
      </c>
      <c r="H54" s="27">
        <v>-4844543</v>
      </c>
      <c r="I54" s="28" t="s">
        <v>106</v>
      </c>
      <c r="J54" s="26">
        <v>0</v>
      </c>
      <c r="K54" s="39">
        <f t="shared" si="0"/>
        <v>-7798005</v>
      </c>
      <c r="L54" s="17">
        <f t="shared" si="1"/>
        <v>12569.387899999992</v>
      </c>
    </row>
    <row r="55" spans="2:12" ht="19" x14ac:dyDescent="0.25">
      <c r="B55" s="23">
        <v>42906.698495370372</v>
      </c>
      <c r="C55" s="30" t="s">
        <v>8</v>
      </c>
      <c r="D55" s="25" t="s">
        <v>33</v>
      </c>
      <c r="E55" s="26">
        <v>0</v>
      </c>
      <c r="F55" s="32">
        <v>-12569.377</v>
      </c>
      <c r="G55" s="32">
        <v>0</v>
      </c>
      <c r="H55" s="26">
        <v>0</v>
      </c>
      <c r="I55" s="28" t="s">
        <v>237</v>
      </c>
      <c r="J55" s="26">
        <v>0</v>
      </c>
      <c r="K55" s="39">
        <f t="shared" si="0"/>
        <v>-7798005</v>
      </c>
      <c r="L55" s="17">
        <f t="shared" si="1"/>
        <v>8.999999920342814E-4</v>
      </c>
    </row>
    <row r="56" spans="2:12" ht="19" x14ac:dyDescent="0.25">
      <c r="B56" s="23">
        <v>42909.903252314813</v>
      </c>
      <c r="C56" s="30" t="s">
        <v>8</v>
      </c>
      <c r="D56" s="25" t="s">
        <v>28</v>
      </c>
      <c r="E56" s="31" t="s">
        <v>30</v>
      </c>
      <c r="F56" s="32">
        <v>30804.755300000001</v>
      </c>
      <c r="G56" s="32">
        <v>371</v>
      </c>
      <c r="H56" s="27">
        <v>-11428564</v>
      </c>
      <c r="I56" s="28" t="s">
        <v>114</v>
      </c>
      <c r="J56" s="26">
        <v>0</v>
      </c>
      <c r="K56" s="39">
        <f t="shared" si="0"/>
        <v>-19226569</v>
      </c>
      <c r="L56" s="17">
        <f t="shared" si="1"/>
        <v>30770.870999999992</v>
      </c>
    </row>
    <row r="57" spans="2:12" ht="19" x14ac:dyDescent="0.25">
      <c r="B57" s="23">
        <v>42909.962754629632</v>
      </c>
      <c r="C57" s="30" t="s">
        <v>8</v>
      </c>
      <c r="D57" s="25" t="s">
        <v>28</v>
      </c>
      <c r="E57" s="31" t="s">
        <v>30</v>
      </c>
      <c r="F57" s="32">
        <v>83.937299999999993</v>
      </c>
      <c r="G57" s="32">
        <v>367</v>
      </c>
      <c r="H57" s="27">
        <v>-30805</v>
      </c>
      <c r="I57" s="28" t="s">
        <v>115</v>
      </c>
      <c r="J57" s="26">
        <v>0</v>
      </c>
      <c r="K57" s="39">
        <f t="shared" si="0"/>
        <v>-19257374</v>
      </c>
      <c r="L57" s="17">
        <f t="shared" si="1"/>
        <v>30854.715999999993</v>
      </c>
    </row>
    <row r="58" spans="2:12" ht="19" x14ac:dyDescent="0.25">
      <c r="B58" s="23">
        <v>42910.348240740743</v>
      </c>
      <c r="C58" s="30" t="s">
        <v>8</v>
      </c>
      <c r="D58" s="25" t="s">
        <v>28</v>
      </c>
      <c r="E58" s="33" t="s">
        <v>29</v>
      </c>
      <c r="F58" s="32">
        <v>-18514.905999999999</v>
      </c>
      <c r="G58" s="32">
        <v>375</v>
      </c>
      <c r="H58" s="27">
        <v>6943090</v>
      </c>
      <c r="I58" s="28" t="s">
        <v>116</v>
      </c>
      <c r="J58" s="26">
        <v>0</v>
      </c>
      <c r="K58" s="39">
        <f t="shared" si="0"/>
        <v>-12321922</v>
      </c>
      <c r="L58" s="17">
        <f t="shared" si="1"/>
        <v>12339.809999999994</v>
      </c>
    </row>
    <row r="59" spans="2:12" ht="19" x14ac:dyDescent="0.25">
      <c r="B59" s="23">
        <v>42910.348275462966</v>
      </c>
      <c r="C59" s="30" t="s">
        <v>8</v>
      </c>
      <c r="D59" s="25" t="s">
        <v>28</v>
      </c>
      <c r="E59" s="33" t="s">
        <v>29</v>
      </c>
      <c r="F59" s="32">
        <v>-2648.6345999999999</v>
      </c>
      <c r="G59" s="32">
        <v>375</v>
      </c>
      <c r="H59" s="27">
        <v>993238</v>
      </c>
      <c r="I59" s="28" t="s">
        <v>117</v>
      </c>
      <c r="J59" s="26">
        <v>0</v>
      </c>
      <c r="K59" s="39">
        <f t="shared" si="0"/>
        <v>-11329578</v>
      </c>
      <c r="L59" s="17">
        <f t="shared" si="1"/>
        <v>9691.1753999999946</v>
      </c>
    </row>
    <row r="60" spans="2:12" ht="19" x14ac:dyDescent="0.25">
      <c r="B60" s="23">
        <v>42910.348333333335</v>
      </c>
      <c r="C60" s="30" t="s">
        <v>8</v>
      </c>
      <c r="D60" s="25" t="s">
        <v>28</v>
      </c>
      <c r="E60" s="33" t="s">
        <v>29</v>
      </c>
      <c r="F60" s="32">
        <v>-2666.6666</v>
      </c>
      <c r="G60" s="32">
        <v>375</v>
      </c>
      <c r="H60" s="27">
        <v>1000000</v>
      </c>
      <c r="I60" s="28" t="s">
        <v>118</v>
      </c>
      <c r="J60" s="26">
        <v>0</v>
      </c>
      <c r="K60" s="39">
        <f t="shared" si="0"/>
        <v>-10330478</v>
      </c>
      <c r="L60" s="17">
        <f t="shared" si="1"/>
        <v>7024.5087999999942</v>
      </c>
    </row>
    <row r="61" spans="2:12" ht="19" x14ac:dyDescent="0.25">
      <c r="B61" s="23">
        <v>42910.348379629628</v>
      </c>
      <c r="C61" s="30" t="s">
        <v>8</v>
      </c>
      <c r="D61" s="25" t="s">
        <v>28</v>
      </c>
      <c r="E61" s="33" t="s">
        <v>29</v>
      </c>
      <c r="F61" s="32">
        <v>-7024.5078000000003</v>
      </c>
      <c r="G61" s="32">
        <v>375</v>
      </c>
      <c r="H61" s="27">
        <v>2634190</v>
      </c>
      <c r="I61" s="28" t="s">
        <v>119</v>
      </c>
      <c r="J61" s="26">
        <v>0</v>
      </c>
      <c r="K61" s="39">
        <f t="shared" si="0"/>
        <v>-7698659</v>
      </c>
      <c r="L61" s="17">
        <f t="shared" si="1"/>
        <v>9.999999938372639E-4</v>
      </c>
    </row>
    <row r="62" spans="2:12" ht="19" x14ac:dyDescent="0.25">
      <c r="B62" s="23">
        <v>42910.937847222223</v>
      </c>
      <c r="C62" s="30" t="s">
        <v>8</v>
      </c>
      <c r="D62" s="25" t="s">
        <v>28</v>
      </c>
      <c r="E62" s="31" t="s">
        <v>30</v>
      </c>
      <c r="F62" s="32">
        <v>15000</v>
      </c>
      <c r="G62" s="32">
        <v>356</v>
      </c>
      <c r="H62" s="27">
        <v>-5340000</v>
      </c>
      <c r="I62" s="28" t="s">
        <v>85</v>
      </c>
      <c r="J62" s="26">
        <v>0</v>
      </c>
      <c r="K62" s="39">
        <f t="shared" si="0"/>
        <v>-13038659</v>
      </c>
      <c r="L62" s="17">
        <f t="shared" si="1"/>
        <v>14986.500999999993</v>
      </c>
    </row>
    <row r="63" spans="2:12" ht="19" x14ac:dyDescent="0.25">
      <c r="B63" s="23">
        <v>42910.966585648152</v>
      </c>
      <c r="C63" s="30" t="s">
        <v>8</v>
      </c>
      <c r="D63" s="25" t="s">
        <v>28</v>
      </c>
      <c r="E63" s="33" t="s">
        <v>29</v>
      </c>
      <c r="F63" s="32">
        <v>-14829.1077</v>
      </c>
      <c r="G63" s="32">
        <v>365</v>
      </c>
      <c r="H63" s="27">
        <v>5412624</v>
      </c>
      <c r="I63" s="28" t="s">
        <v>120</v>
      </c>
      <c r="J63" s="26">
        <v>0</v>
      </c>
      <c r="K63" s="39">
        <f t="shared" si="0"/>
        <v>-7630907</v>
      </c>
      <c r="L63" s="17">
        <f t="shared" si="1"/>
        <v>157.39329999999245</v>
      </c>
    </row>
    <row r="64" spans="2:12" ht="19" x14ac:dyDescent="0.25">
      <c r="B64" s="23">
        <v>42910.966585648152</v>
      </c>
      <c r="C64" s="30" t="s">
        <v>8</v>
      </c>
      <c r="D64" s="25" t="s">
        <v>28</v>
      </c>
      <c r="E64" s="33" t="s">
        <v>29</v>
      </c>
      <c r="F64" s="32">
        <v>-157.39230000000001</v>
      </c>
      <c r="G64" s="32">
        <v>365</v>
      </c>
      <c r="H64" s="27">
        <v>57448</v>
      </c>
      <c r="I64" s="28" t="s">
        <v>121</v>
      </c>
      <c r="J64" s="26">
        <v>0</v>
      </c>
      <c r="K64" s="39">
        <f t="shared" si="0"/>
        <v>-7573511</v>
      </c>
      <c r="L64" s="17">
        <f t="shared" si="1"/>
        <v>9.9999999244460014E-4</v>
      </c>
    </row>
    <row r="65" spans="2:12" ht="19" x14ac:dyDescent="0.25">
      <c r="B65" s="23">
        <v>42911.441851851851</v>
      </c>
      <c r="C65" s="30" t="s">
        <v>8</v>
      </c>
      <c r="D65" s="25" t="s">
        <v>28</v>
      </c>
      <c r="E65" s="31" t="s">
        <v>30</v>
      </c>
      <c r="F65" s="32">
        <v>5000</v>
      </c>
      <c r="G65" s="32">
        <v>355</v>
      </c>
      <c r="H65" s="27">
        <v>-1775000</v>
      </c>
      <c r="I65" s="28" t="s">
        <v>122</v>
      </c>
      <c r="J65" s="26">
        <v>0</v>
      </c>
      <c r="K65" s="39">
        <f t="shared" si="0"/>
        <v>-9348511</v>
      </c>
      <c r="L65" s="17">
        <f t="shared" si="1"/>
        <v>4995.500999999992</v>
      </c>
    </row>
    <row r="66" spans="2:12" ht="19" x14ac:dyDescent="0.25">
      <c r="B66" s="23">
        <v>42911.472997685189</v>
      </c>
      <c r="C66" s="30" t="s">
        <v>8</v>
      </c>
      <c r="D66" s="25" t="s">
        <v>28</v>
      </c>
      <c r="E66" s="31" t="s">
        <v>30</v>
      </c>
      <c r="F66" s="32">
        <v>17015.9192</v>
      </c>
      <c r="G66" s="32">
        <v>359</v>
      </c>
      <c r="H66" s="27">
        <v>-6108715</v>
      </c>
      <c r="I66" s="28" t="s">
        <v>123</v>
      </c>
      <c r="J66" s="26">
        <v>0</v>
      </c>
      <c r="K66" s="39">
        <f t="shared" si="0"/>
        <v>-15457226</v>
      </c>
      <c r="L66" s="17">
        <f t="shared" si="1"/>
        <v>21992.702699999994</v>
      </c>
    </row>
    <row r="67" spans="2:12" ht="19" x14ac:dyDescent="0.25">
      <c r="B67" s="23">
        <v>42912.28056712963</v>
      </c>
      <c r="C67" s="30" t="s">
        <v>8</v>
      </c>
      <c r="D67" s="25" t="s">
        <v>28</v>
      </c>
      <c r="E67" s="31" t="s">
        <v>30</v>
      </c>
      <c r="F67" s="32">
        <v>11132.008400000001</v>
      </c>
      <c r="G67" s="32">
        <v>353</v>
      </c>
      <c r="H67" s="27">
        <v>-3929599</v>
      </c>
      <c r="I67" s="28" t="s">
        <v>124</v>
      </c>
      <c r="J67" s="26">
        <v>0</v>
      </c>
      <c r="K67" s="39">
        <f t="shared" si="0"/>
        <v>-19386825</v>
      </c>
      <c r="L67" s="17">
        <f t="shared" si="1"/>
        <v>33114.692299999995</v>
      </c>
    </row>
    <row r="68" spans="2:12" ht="19" x14ac:dyDescent="0.25">
      <c r="B68" s="23">
        <v>42912.293182870373</v>
      </c>
      <c r="C68" s="30" t="s">
        <v>8</v>
      </c>
      <c r="D68" s="25" t="s">
        <v>28</v>
      </c>
      <c r="E68" s="31" t="s">
        <v>30</v>
      </c>
      <c r="F68" s="32">
        <v>5000</v>
      </c>
      <c r="G68" s="32">
        <v>349</v>
      </c>
      <c r="H68" s="27">
        <v>-1745000</v>
      </c>
      <c r="I68" s="28" t="s">
        <v>122</v>
      </c>
      <c r="J68" s="26">
        <v>0</v>
      </c>
      <c r="K68" s="39">
        <f t="shared" si="0"/>
        <v>-21131825</v>
      </c>
      <c r="L68" s="17">
        <f t="shared" si="1"/>
        <v>38110.192299999995</v>
      </c>
    </row>
    <row r="69" spans="2:12" ht="19" x14ac:dyDescent="0.25">
      <c r="B69" s="23">
        <v>42912.29724537037</v>
      </c>
      <c r="C69" s="30" t="s">
        <v>8</v>
      </c>
      <c r="D69" s="25" t="s">
        <v>28</v>
      </c>
      <c r="E69" s="31" t="s">
        <v>30</v>
      </c>
      <c r="F69" s="32">
        <v>5670.9853999999996</v>
      </c>
      <c r="G69" s="32">
        <v>343</v>
      </c>
      <c r="H69" s="27">
        <v>-1945148</v>
      </c>
      <c r="I69" s="28" t="s">
        <v>125</v>
      </c>
      <c r="J69" s="26">
        <v>0</v>
      </c>
      <c r="K69" s="39">
        <f t="shared" si="0"/>
        <v>-23076973</v>
      </c>
      <c r="L69" s="17">
        <f t="shared" si="1"/>
        <v>43776.073899999996</v>
      </c>
    </row>
    <row r="70" spans="2:12" ht="19" x14ac:dyDescent="0.25">
      <c r="B70" s="23">
        <v>42912.749432870369</v>
      </c>
      <c r="C70" s="30" t="s">
        <v>8</v>
      </c>
      <c r="D70" s="25" t="s">
        <v>28</v>
      </c>
      <c r="E70" s="31" t="s">
        <v>30</v>
      </c>
      <c r="F70" s="32">
        <v>30000</v>
      </c>
      <c r="G70" s="32">
        <v>337</v>
      </c>
      <c r="H70" s="27">
        <v>-10110000</v>
      </c>
      <c r="I70" s="28" t="s">
        <v>126</v>
      </c>
      <c r="J70" s="26">
        <v>0</v>
      </c>
      <c r="K70" s="39">
        <f t="shared" ref="K70:K94" si="2">K69+H70-IF(COUNT(FIND("KRW",I70))=1,SUBSTITUTE(I70,"KRW",""),0)</f>
        <v>-33186973</v>
      </c>
      <c r="L70" s="17">
        <f t="shared" ref="L70:L94" si="3">L69+F70-IF(COUNT(FIND(C70,I70))=1,SUBSTITUTE(I70,C70,""), 0)</f>
        <v>73749.073899999988</v>
      </c>
    </row>
    <row r="71" spans="2:12" ht="19" x14ac:dyDescent="0.25">
      <c r="B71" s="23">
        <v>42919.579062500001</v>
      </c>
      <c r="C71" s="30" t="s">
        <v>8</v>
      </c>
      <c r="D71" s="25" t="s">
        <v>28</v>
      </c>
      <c r="E71" s="33" t="s">
        <v>29</v>
      </c>
      <c r="F71" s="32">
        <v>-1</v>
      </c>
      <c r="G71" s="32">
        <v>301</v>
      </c>
      <c r="H71" s="32">
        <v>301</v>
      </c>
      <c r="I71" s="28" t="s">
        <v>59</v>
      </c>
      <c r="J71" s="26">
        <v>0</v>
      </c>
      <c r="K71" s="39">
        <f t="shared" si="2"/>
        <v>-33186673</v>
      </c>
      <c r="L71" s="17">
        <f t="shared" si="3"/>
        <v>73748.073899999988</v>
      </c>
    </row>
    <row r="72" spans="2:12" ht="19" x14ac:dyDescent="0.25">
      <c r="B72" s="23">
        <v>42920.014907407407</v>
      </c>
      <c r="C72" s="30" t="s">
        <v>8</v>
      </c>
      <c r="D72" s="25" t="s">
        <v>28</v>
      </c>
      <c r="E72" s="33" t="s">
        <v>29</v>
      </c>
      <c r="F72" s="32">
        <v>-1000</v>
      </c>
      <c r="G72" s="32">
        <v>305</v>
      </c>
      <c r="H72" s="27">
        <v>305000</v>
      </c>
      <c r="I72" s="28" t="s">
        <v>127</v>
      </c>
      <c r="J72" s="26">
        <v>0</v>
      </c>
      <c r="K72" s="39">
        <f t="shared" si="2"/>
        <v>-32881948</v>
      </c>
      <c r="L72" s="17">
        <f t="shared" si="3"/>
        <v>72748.073899999988</v>
      </c>
    </row>
    <row r="73" spans="2:12" ht="19" x14ac:dyDescent="0.25">
      <c r="B73" s="23">
        <v>42920.015914351854</v>
      </c>
      <c r="C73" s="30" t="s">
        <v>8</v>
      </c>
      <c r="D73" s="25" t="s">
        <v>28</v>
      </c>
      <c r="E73" s="33" t="s">
        <v>29</v>
      </c>
      <c r="F73" s="32">
        <v>-9129.1540000000005</v>
      </c>
      <c r="G73" s="32">
        <v>305</v>
      </c>
      <c r="H73" s="27">
        <v>2784392</v>
      </c>
      <c r="I73" s="28" t="s">
        <v>128</v>
      </c>
      <c r="J73" s="26">
        <v>0</v>
      </c>
      <c r="K73" s="39">
        <f t="shared" si="2"/>
        <v>-30100062</v>
      </c>
      <c r="L73" s="17">
        <f t="shared" si="3"/>
        <v>63618.919899999986</v>
      </c>
    </row>
    <row r="74" spans="2:12" ht="19" x14ac:dyDescent="0.25">
      <c r="B74" s="23">
        <v>42920.016087962962</v>
      </c>
      <c r="C74" s="30" t="s">
        <v>8</v>
      </c>
      <c r="D74" s="25" t="s">
        <v>28</v>
      </c>
      <c r="E74" s="33" t="s">
        <v>29</v>
      </c>
      <c r="F74" s="32">
        <v>-8046.6754000000001</v>
      </c>
      <c r="G74" s="32">
        <v>305</v>
      </c>
      <c r="H74" s="27">
        <v>2454236</v>
      </c>
      <c r="I74" s="28" t="s">
        <v>129</v>
      </c>
      <c r="J74" s="26">
        <v>0</v>
      </c>
      <c r="K74" s="39">
        <f t="shared" si="2"/>
        <v>-27648035</v>
      </c>
      <c r="L74" s="17">
        <f t="shared" si="3"/>
        <v>55572.244499999986</v>
      </c>
    </row>
    <row r="75" spans="2:12" ht="19" x14ac:dyDescent="0.25">
      <c r="B75" s="23">
        <v>42920.017800925925</v>
      </c>
      <c r="C75" s="30" t="s">
        <v>8</v>
      </c>
      <c r="D75" s="25" t="s">
        <v>28</v>
      </c>
      <c r="E75" s="33" t="s">
        <v>29</v>
      </c>
      <c r="F75" s="32">
        <v>-5000</v>
      </c>
      <c r="G75" s="32">
        <v>305</v>
      </c>
      <c r="H75" s="27">
        <v>1525000</v>
      </c>
      <c r="I75" s="28" t="s">
        <v>131</v>
      </c>
      <c r="J75" s="26">
        <v>0</v>
      </c>
      <c r="K75" s="39">
        <f t="shared" si="2"/>
        <v>-26124408</v>
      </c>
      <c r="L75" s="17">
        <f t="shared" si="3"/>
        <v>50572.244499999986</v>
      </c>
    </row>
    <row r="76" spans="2:12" ht="19" x14ac:dyDescent="0.25">
      <c r="B76" s="23">
        <v>42920.017800925925</v>
      </c>
      <c r="C76" s="30" t="s">
        <v>8</v>
      </c>
      <c r="D76" s="25" t="s">
        <v>28</v>
      </c>
      <c r="E76" s="33" t="s">
        <v>29</v>
      </c>
      <c r="F76" s="32">
        <v>-10000</v>
      </c>
      <c r="G76" s="32">
        <v>305</v>
      </c>
      <c r="H76" s="27">
        <v>3050000</v>
      </c>
      <c r="I76" s="28" t="s">
        <v>132</v>
      </c>
      <c r="J76" s="26">
        <v>0</v>
      </c>
      <c r="K76" s="39">
        <f t="shared" si="2"/>
        <v>-23077153</v>
      </c>
      <c r="L76" s="17">
        <f t="shared" si="3"/>
        <v>40572.244499999986</v>
      </c>
    </row>
    <row r="77" spans="2:12" ht="19" x14ac:dyDescent="0.25">
      <c r="B77" s="23">
        <v>42920.018159722225</v>
      </c>
      <c r="C77" s="30" t="s">
        <v>8</v>
      </c>
      <c r="D77" s="25" t="s">
        <v>28</v>
      </c>
      <c r="E77" s="33" t="s">
        <v>29</v>
      </c>
      <c r="F77" s="32">
        <v>-418.8852</v>
      </c>
      <c r="G77" s="32">
        <v>305</v>
      </c>
      <c r="H77" s="27">
        <v>127760</v>
      </c>
      <c r="I77" s="28" t="s">
        <v>135</v>
      </c>
      <c r="J77" s="26">
        <v>0</v>
      </c>
      <c r="K77" s="39">
        <f t="shared" si="2"/>
        <v>-22949508</v>
      </c>
      <c r="L77" s="17">
        <f t="shared" si="3"/>
        <v>40153.359299999989</v>
      </c>
    </row>
    <row r="78" spans="2:12" ht="19" x14ac:dyDescent="0.25">
      <c r="B78" s="23">
        <v>42920.018321759257</v>
      </c>
      <c r="C78" s="30" t="s">
        <v>8</v>
      </c>
      <c r="D78" s="25" t="s">
        <v>28</v>
      </c>
      <c r="E78" s="33" t="s">
        <v>29</v>
      </c>
      <c r="F78" s="32">
        <v>-11131.150799999999</v>
      </c>
      <c r="G78" s="32">
        <v>305</v>
      </c>
      <c r="H78" s="27">
        <v>3395001</v>
      </c>
      <c r="I78" s="28" t="s">
        <v>136</v>
      </c>
      <c r="J78" s="26">
        <v>0</v>
      </c>
      <c r="K78" s="39">
        <f t="shared" si="2"/>
        <v>-19557563</v>
      </c>
      <c r="L78" s="17">
        <f t="shared" si="3"/>
        <v>29022.20849999999</v>
      </c>
    </row>
    <row r="79" spans="2:12" ht="19" x14ac:dyDescent="0.25">
      <c r="B79" s="23">
        <v>42920.018726851849</v>
      </c>
      <c r="C79" s="30" t="s">
        <v>8</v>
      </c>
      <c r="D79" s="25" t="s">
        <v>28</v>
      </c>
      <c r="E79" s="33" t="s">
        <v>29</v>
      </c>
      <c r="F79" s="32">
        <v>-29022.207399999999</v>
      </c>
      <c r="G79" s="32">
        <v>305</v>
      </c>
      <c r="H79" s="27">
        <v>8851773</v>
      </c>
      <c r="I79" s="28" t="s">
        <v>137</v>
      </c>
      <c r="J79" s="26">
        <v>0</v>
      </c>
      <c r="K79" s="39">
        <f t="shared" si="2"/>
        <v>-10713757</v>
      </c>
      <c r="L79" s="17">
        <f t="shared" si="3"/>
        <v>1.0999999904015567E-3</v>
      </c>
    </row>
    <row r="80" spans="2:12" ht="19" x14ac:dyDescent="0.25">
      <c r="B80" s="23">
        <v>42931.754942129628</v>
      </c>
      <c r="C80" s="30" t="s">
        <v>8</v>
      </c>
      <c r="D80" s="25" t="s">
        <v>28</v>
      </c>
      <c r="E80" s="31" t="s">
        <v>30</v>
      </c>
      <c r="F80" s="32">
        <v>1.0049999999999999</v>
      </c>
      <c r="G80" s="32">
        <v>199</v>
      </c>
      <c r="H80" s="32">
        <v>-200</v>
      </c>
      <c r="I80" s="28" t="s">
        <v>157</v>
      </c>
      <c r="J80" s="26">
        <v>0</v>
      </c>
      <c r="K80" s="39">
        <f t="shared" si="2"/>
        <v>-10713957</v>
      </c>
      <c r="L80" s="17">
        <f t="shared" si="3"/>
        <v>1.0051999999904015</v>
      </c>
    </row>
    <row r="81" spans="2:12" ht="19" x14ac:dyDescent="0.25">
      <c r="B81" s="23">
        <v>42931.817754629628</v>
      </c>
      <c r="C81" s="30" t="s">
        <v>8</v>
      </c>
      <c r="D81" s="25" t="s">
        <v>28</v>
      </c>
      <c r="E81" s="31" t="s">
        <v>30</v>
      </c>
      <c r="F81" s="32">
        <v>37727.585299999999</v>
      </c>
      <c r="G81" s="32">
        <v>205</v>
      </c>
      <c r="H81" s="27">
        <v>-7734155</v>
      </c>
      <c r="I81" s="28" t="s">
        <v>160</v>
      </c>
      <c r="J81" s="26">
        <v>0</v>
      </c>
      <c r="K81" s="39">
        <f t="shared" si="2"/>
        <v>-18448112</v>
      </c>
      <c r="L81" s="17">
        <f t="shared" si="3"/>
        <v>37687.090199999991</v>
      </c>
    </row>
    <row r="82" spans="2:12" ht="19" x14ac:dyDescent="0.25">
      <c r="B82" s="23">
        <v>42932.398182870369</v>
      </c>
      <c r="C82" s="30" t="s">
        <v>8</v>
      </c>
      <c r="D82" s="25" t="s">
        <v>28</v>
      </c>
      <c r="E82" s="33" t="s">
        <v>29</v>
      </c>
      <c r="F82" s="32">
        <v>-37687.089</v>
      </c>
      <c r="G82" s="32">
        <v>191</v>
      </c>
      <c r="H82" s="27">
        <v>7198234</v>
      </c>
      <c r="I82" s="28" t="s">
        <v>161</v>
      </c>
      <c r="J82" s="26">
        <v>0</v>
      </c>
      <c r="K82" s="39">
        <f t="shared" si="2"/>
        <v>-11257797</v>
      </c>
      <c r="L82" s="17">
        <f t="shared" si="3"/>
        <v>1.199999991513323E-3</v>
      </c>
    </row>
    <row r="83" spans="2:12" ht="19" x14ac:dyDescent="0.25">
      <c r="B83" s="23">
        <v>42934.675358796296</v>
      </c>
      <c r="C83" s="30" t="s">
        <v>8</v>
      </c>
      <c r="D83" s="25" t="s">
        <v>28</v>
      </c>
      <c r="E83" s="31" t="s">
        <v>30</v>
      </c>
      <c r="F83" s="32">
        <v>66.452699999999993</v>
      </c>
      <c r="G83" s="32">
        <v>201</v>
      </c>
      <c r="H83" s="27">
        <v>-13357</v>
      </c>
      <c r="I83" s="28" t="s">
        <v>176</v>
      </c>
      <c r="J83" s="26">
        <v>0</v>
      </c>
      <c r="K83" s="39">
        <f t="shared" si="2"/>
        <v>-11271154</v>
      </c>
      <c r="L83" s="17">
        <f t="shared" si="3"/>
        <v>66.380899999991513</v>
      </c>
    </row>
    <row r="84" spans="2:12" ht="19" x14ac:dyDescent="0.25">
      <c r="B84" s="23">
        <v>42934.675358796296</v>
      </c>
      <c r="C84" s="30" t="s">
        <v>8</v>
      </c>
      <c r="D84" s="25" t="s">
        <v>28</v>
      </c>
      <c r="E84" s="31" t="s">
        <v>30</v>
      </c>
      <c r="F84" s="32">
        <v>200</v>
      </c>
      <c r="G84" s="32">
        <v>201</v>
      </c>
      <c r="H84" s="27">
        <v>-40200</v>
      </c>
      <c r="I84" s="28" t="s">
        <v>177</v>
      </c>
      <c r="J84" s="26">
        <v>0</v>
      </c>
      <c r="K84" s="39">
        <f t="shared" si="2"/>
        <v>-11311354</v>
      </c>
      <c r="L84" s="17">
        <f t="shared" si="3"/>
        <v>266.1608999999915</v>
      </c>
    </row>
    <row r="85" spans="2:12" ht="19" x14ac:dyDescent="0.25">
      <c r="B85" s="23">
        <v>42934.675358796296</v>
      </c>
      <c r="C85" s="30" t="s">
        <v>8</v>
      </c>
      <c r="D85" s="25" t="s">
        <v>28</v>
      </c>
      <c r="E85" s="31" t="s">
        <v>30</v>
      </c>
      <c r="F85" s="32">
        <v>10</v>
      </c>
      <c r="G85" s="32">
        <v>201</v>
      </c>
      <c r="H85" s="27">
        <v>-2010</v>
      </c>
      <c r="I85" s="28" t="s">
        <v>178</v>
      </c>
      <c r="J85" s="26">
        <v>0</v>
      </c>
      <c r="K85" s="39">
        <f t="shared" si="2"/>
        <v>-11313364</v>
      </c>
      <c r="L85" s="17">
        <f t="shared" si="3"/>
        <v>276.14989999999148</v>
      </c>
    </row>
    <row r="86" spans="2:12" ht="19" x14ac:dyDescent="0.25">
      <c r="B86" s="23">
        <v>42934.675358796296</v>
      </c>
      <c r="C86" s="30" t="s">
        <v>8</v>
      </c>
      <c r="D86" s="25" t="s">
        <v>28</v>
      </c>
      <c r="E86" s="31" t="s">
        <v>30</v>
      </c>
      <c r="F86" s="32">
        <v>1000</v>
      </c>
      <c r="G86" s="32">
        <v>201</v>
      </c>
      <c r="H86" s="27">
        <v>-201000</v>
      </c>
      <c r="I86" s="28" t="s">
        <v>179</v>
      </c>
      <c r="J86" s="26">
        <v>0</v>
      </c>
      <c r="K86" s="39">
        <f t="shared" si="2"/>
        <v>-11514364</v>
      </c>
      <c r="L86" s="17">
        <f t="shared" si="3"/>
        <v>1275.0498999999916</v>
      </c>
    </row>
    <row r="87" spans="2:12" ht="19" x14ac:dyDescent="0.25">
      <c r="B87" s="23">
        <v>42934.675358796296</v>
      </c>
      <c r="C87" s="30" t="s">
        <v>8</v>
      </c>
      <c r="D87" s="25" t="s">
        <v>28</v>
      </c>
      <c r="E87" s="31" t="s">
        <v>30</v>
      </c>
      <c r="F87" s="32">
        <v>8723.5473000000002</v>
      </c>
      <c r="G87" s="32">
        <v>201</v>
      </c>
      <c r="H87" s="27">
        <v>-1753433</v>
      </c>
      <c r="I87" s="28" t="s">
        <v>180</v>
      </c>
      <c r="J87" s="26">
        <v>0</v>
      </c>
      <c r="K87" s="39">
        <f t="shared" si="2"/>
        <v>-13267797</v>
      </c>
      <c r="L87" s="17">
        <f t="shared" si="3"/>
        <v>9989.0012999999908</v>
      </c>
    </row>
    <row r="88" spans="2:12" ht="19" x14ac:dyDescent="0.25">
      <c r="B88" s="23">
        <v>42934.979537037034</v>
      </c>
      <c r="C88" s="30" t="s">
        <v>8</v>
      </c>
      <c r="D88" s="25" t="s">
        <v>28</v>
      </c>
      <c r="E88" s="33" t="s">
        <v>29</v>
      </c>
      <c r="F88" s="32">
        <v>-9989</v>
      </c>
      <c r="G88" s="32">
        <v>207</v>
      </c>
      <c r="H88" s="27">
        <v>2067723</v>
      </c>
      <c r="I88" s="28" t="s">
        <v>182</v>
      </c>
      <c r="J88" s="26">
        <v>0</v>
      </c>
      <c r="K88" s="39">
        <f t="shared" si="2"/>
        <v>-11201935</v>
      </c>
      <c r="L88" s="17">
        <f t="shared" si="3"/>
        <v>1.2999999908061E-3</v>
      </c>
    </row>
    <row r="89" spans="2:12" ht="19" x14ac:dyDescent="0.25">
      <c r="B89" s="23">
        <v>42937.91510416667</v>
      </c>
      <c r="C89" s="30" t="s">
        <v>8</v>
      </c>
      <c r="D89" s="25" t="s">
        <v>28</v>
      </c>
      <c r="E89" s="31" t="s">
        <v>30</v>
      </c>
      <c r="F89" s="32">
        <v>24645.555</v>
      </c>
      <c r="G89" s="32">
        <v>209</v>
      </c>
      <c r="H89" s="27">
        <v>-5150921</v>
      </c>
      <c r="I89" s="28" t="s">
        <v>210</v>
      </c>
      <c r="J89" s="26">
        <v>0</v>
      </c>
      <c r="K89" s="39">
        <f t="shared" si="2"/>
        <v>-16352856</v>
      </c>
      <c r="L89" s="17">
        <f t="shared" si="3"/>
        <v>24623.37539999999</v>
      </c>
    </row>
    <row r="90" spans="2:12" ht="19" x14ac:dyDescent="0.25">
      <c r="B90" s="23">
        <v>42938.393657407411</v>
      </c>
      <c r="C90" s="30" t="s">
        <v>8</v>
      </c>
      <c r="D90" s="25" t="s">
        <v>28</v>
      </c>
      <c r="E90" s="33" t="s">
        <v>29</v>
      </c>
      <c r="F90" s="32">
        <v>-24623.374</v>
      </c>
      <c r="G90" s="32">
        <v>202</v>
      </c>
      <c r="H90" s="27">
        <v>4973922</v>
      </c>
      <c r="I90" s="28" t="s">
        <v>211</v>
      </c>
      <c r="J90" s="26">
        <v>0</v>
      </c>
      <c r="K90" s="39">
        <f t="shared" si="2"/>
        <v>-11383411</v>
      </c>
      <c r="L90" s="17">
        <f t="shared" si="3"/>
        <v>1.3999999900988769E-3</v>
      </c>
    </row>
    <row r="91" spans="2:12" ht="19" x14ac:dyDescent="0.25">
      <c r="B91" s="23">
        <v>42939.741122685184</v>
      </c>
      <c r="C91" s="30" t="s">
        <v>8</v>
      </c>
      <c r="D91" s="25" t="s">
        <v>28</v>
      </c>
      <c r="E91" s="31" t="s">
        <v>30</v>
      </c>
      <c r="F91" s="32">
        <v>24446.607400000001</v>
      </c>
      <c r="G91" s="32">
        <v>214</v>
      </c>
      <c r="H91" s="27">
        <v>-5231574</v>
      </c>
      <c r="I91" s="28" t="s">
        <v>222</v>
      </c>
      <c r="J91" s="26">
        <v>0</v>
      </c>
      <c r="K91" s="39">
        <f t="shared" si="2"/>
        <v>-16614985</v>
      </c>
      <c r="L91" s="17">
        <f t="shared" si="3"/>
        <v>24424.606899999992</v>
      </c>
    </row>
    <row r="92" spans="2:12" ht="19" x14ac:dyDescent="0.25">
      <c r="B92" s="23">
        <v>42939.754340277781</v>
      </c>
      <c r="C92" s="30" t="s">
        <v>8</v>
      </c>
      <c r="D92" s="25" t="s">
        <v>28</v>
      </c>
      <c r="E92" s="33" t="s">
        <v>29</v>
      </c>
      <c r="F92" s="32">
        <v>-603.154</v>
      </c>
      <c r="G92" s="32">
        <v>217</v>
      </c>
      <c r="H92" s="27">
        <v>130884</v>
      </c>
      <c r="I92" s="28" t="s">
        <v>223</v>
      </c>
      <c r="J92" s="26">
        <v>0</v>
      </c>
      <c r="K92" s="39">
        <f t="shared" si="2"/>
        <v>-16484219</v>
      </c>
      <c r="L92" s="17">
        <f t="shared" si="3"/>
        <v>23821.452899999993</v>
      </c>
    </row>
    <row r="93" spans="2:12" ht="19" x14ac:dyDescent="0.25">
      <c r="B93" s="23">
        <v>42939.754340277781</v>
      </c>
      <c r="C93" s="30" t="s">
        <v>8</v>
      </c>
      <c r="D93" s="25" t="s">
        <v>28</v>
      </c>
      <c r="E93" s="33" t="s">
        <v>29</v>
      </c>
      <c r="F93" s="32">
        <v>-300</v>
      </c>
      <c r="G93" s="32">
        <v>216</v>
      </c>
      <c r="H93" s="27">
        <v>64800</v>
      </c>
      <c r="I93" s="28" t="s">
        <v>224</v>
      </c>
      <c r="J93" s="26">
        <v>0</v>
      </c>
      <c r="K93" s="39">
        <f t="shared" si="2"/>
        <v>-16419478</v>
      </c>
      <c r="L93" s="17">
        <f t="shared" si="3"/>
        <v>23521.452899999993</v>
      </c>
    </row>
    <row r="94" spans="2:12" ht="19" x14ac:dyDescent="0.25">
      <c r="B94" s="23">
        <v>42939.754340277781</v>
      </c>
      <c r="C94" s="30" t="s">
        <v>8</v>
      </c>
      <c r="D94" s="25" t="s">
        <v>28</v>
      </c>
      <c r="E94" s="33" t="s">
        <v>29</v>
      </c>
      <c r="F94" s="32">
        <v>-23521.451499999999</v>
      </c>
      <c r="G94" s="32">
        <v>216</v>
      </c>
      <c r="H94" s="27">
        <v>5080634</v>
      </c>
      <c r="I94" s="28" t="s">
        <v>225</v>
      </c>
      <c r="J94" s="26">
        <v>0</v>
      </c>
      <c r="K94" s="39">
        <f t="shared" si="2"/>
        <v>-11343417</v>
      </c>
      <c r="L94" s="17">
        <f t="shared" si="3"/>
        <v>1.3999999937368557E-3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통합</vt:lpstr>
      <vt:lpstr>KRW</vt:lpstr>
      <vt:lpstr>BTC</vt:lpstr>
      <vt:lpstr>ETH</vt:lpstr>
      <vt:lpstr>ETC</vt:lpstr>
      <vt:lpstr>XRP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사용자</dc:creator>
  <cp:lastModifiedBy>Microsoft Office 사용자</cp:lastModifiedBy>
  <dcterms:created xsi:type="dcterms:W3CDTF">2017-07-26T05:28:02Z</dcterms:created>
  <dcterms:modified xsi:type="dcterms:W3CDTF">2017-07-27T15:55:27Z</dcterms:modified>
</cp:coreProperties>
</file>